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Marketing\Office supplies\Campaigns\Matting\Måtteberegner -landingpage\"/>
    </mc:Choice>
  </mc:AlternateContent>
  <bookViews>
    <workbookView xWindow="-23145" yWindow="-105" windowWidth="23250" windowHeight="11970" activeTab="4"/>
  </bookViews>
  <sheets>
    <sheet name="Vejledning" sheetId="1" r:id="rId1"/>
    <sheet name="CLASSIC" sheetId="2" r:id="rId2"/>
    <sheet name="COMBI PREMIER ECO" sheetId="3" r:id="rId3"/>
    <sheet name="FARO" sheetId="4" r:id="rId4"/>
    <sheet name="Samlet" sheetId="5"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3" i="1" l="1"/>
  <c r="E32" i="1"/>
  <c r="E5" i="3"/>
  <c r="E6" i="3"/>
  <c r="E5" i="2"/>
  <c r="E6" i="4"/>
  <c r="E5" i="4"/>
  <c r="E6" i="5"/>
  <c r="E5" i="5"/>
  <c r="E6" i="2" l="1"/>
  <c r="F6" i="2" s="1"/>
  <c r="F5" i="2"/>
  <c r="F6" i="5"/>
  <c r="F5" i="5"/>
  <c r="F31" i="5"/>
  <c r="G31" i="5" s="1"/>
  <c r="H31" i="5" s="1"/>
  <c r="F30" i="5"/>
  <c r="G30" i="5" s="1"/>
  <c r="F22" i="5"/>
  <c r="G22" i="5" s="1"/>
  <c r="F21" i="5"/>
  <c r="G21" i="5" s="1"/>
  <c r="F13" i="5"/>
  <c r="G13" i="5" s="1"/>
  <c r="F12" i="5"/>
  <c r="G12" i="5" s="1"/>
  <c r="F13" i="4"/>
  <c r="G13" i="4" s="1"/>
  <c r="F12" i="4"/>
  <c r="G12" i="4" s="1"/>
  <c r="I12" i="4" s="1"/>
  <c r="J12" i="4" s="1"/>
  <c r="K12" i="4" s="1"/>
  <c r="F6" i="4"/>
  <c r="F5" i="4"/>
  <c r="F12" i="3"/>
  <c r="G12" i="3" s="1"/>
  <c r="I12" i="3" s="1"/>
  <c r="J12" i="3" s="1"/>
  <c r="K12" i="3" s="1"/>
  <c r="F11" i="3"/>
  <c r="G11" i="3" s="1"/>
  <c r="F6" i="3"/>
  <c r="F5" i="3"/>
  <c r="F12" i="2"/>
  <c r="G12" i="2" s="1"/>
  <c r="I12" i="2" s="1"/>
  <c r="J12" i="2" s="1"/>
  <c r="K12" i="2" s="1"/>
  <c r="F11" i="2"/>
  <c r="G11" i="2" s="1"/>
  <c r="I6" i="5" l="1"/>
  <c r="I12" i="5"/>
  <c r="J12" i="5" s="1"/>
  <c r="K12" i="5" s="1"/>
  <c r="H12" i="5"/>
  <c r="H13" i="5"/>
  <c r="I13" i="5"/>
  <c r="J13" i="5" s="1"/>
  <c r="K13" i="5" s="1"/>
  <c r="I5" i="5"/>
  <c r="K5" i="5"/>
  <c r="H5" i="5"/>
  <c r="J5" i="5"/>
  <c r="I21" i="5"/>
  <c r="J21" i="5" s="1"/>
  <c r="K21" i="5" s="1"/>
  <c r="H21" i="5"/>
  <c r="I22" i="5"/>
  <c r="J22" i="5" s="1"/>
  <c r="K22" i="5" s="1"/>
  <c r="H22" i="5"/>
  <c r="I30" i="5"/>
  <c r="J30" i="5" s="1"/>
  <c r="K30" i="5" s="1"/>
  <c r="H30" i="5"/>
  <c r="H6" i="5"/>
  <c r="K6" i="5"/>
  <c r="I31" i="5"/>
  <c r="J31" i="5" s="1"/>
  <c r="K31" i="5" s="1"/>
  <c r="J6" i="5"/>
  <c r="I5" i="2"/>
  <c r="K5" i="2"/>
  <c r="J5" i="2"/>
  <c r="H13" i="4"/>
  <c r="I13" i="4"/>
  <c r="K5" i="4"/>
  <c r="J5" i="4"/>
  <c r="H5" i="4"/>
  <c r="I5" i="4"/>
  <c r="K6" i="4"/>
  <c r="I6" i="4"/>
  <c r="J6" i="4"/>
  <c r="H6" i="4"/>
  <c r="H12" i="4"/>
  <c r="I11" i="3"/>
  <c r="J11" i="3" s="1"/>
  <c r="K11" i="3" s="1"/>
  <c r="H11" i="3"/>
  <c r="H15" i="3" s="1"/>
  <c r="K5" i="3"/>
  <c r="J5" i="3"/>
  <c r="I5" i="3"/>
  <c r="H5" i="3"/>
  <c r="H6" i="3"/>
  <c r="I6" i="3"/>
  <c r="J6" i="3"/>
  <c r="H12" i="3"/>
  <c r="K6" i="3"/>
  <c r="J6" i="2"/>
  <c r="I6" i="2"/>
  <c r="K6" i="2"/>
  <c r="H6" i="2"/>
  <c r="I11" i="2"/>
  <c r="J11" i="2" s="1"/>
  <c r="K11" i="2" s="1"/>
  <c r="H11" i="2"/>
  <c r="H12" i="2"/>
  <c r="H5" i="2"/>
  <c r="H16" i="3" l="1"/>
  <c r="H17" i="4"/>
  <c r="H16" i="4"/>
  <c r="I35" i="5"/>
  <c r="H35" i="5"/>
  <c r="H17" i="5"/>
  <c r="H26" i="5"/>
  <c r="H34" i="5"/>
  <c r="H16" i="5"/>
  <c r="H25" i="5"/>
  <c r="H15" i="2"/>
  <c r="H16" i="2"/>
  <c r="I17" i="5"/>
  <c r="K16" i="5"/>
  <c r="K34" i="5"/>
  <c r="K25" i="5"/>
  <c r="J26" i="5"/>
  <c r="J35" i="5"/>
  <c r="J17" i="5"/>
  <c r="J25" i="5"/>
  <c r="J16" i="5"/>
  <c r="J34" i="5"/>
  <c r="K35" i="5"/>
  <c r="K17" i="5"/>
  <c r="K26" i="5"/>
  <c r="I26" i="5"/>
  <c r="I25" i="5"/>
  <c r="I16" i="5"/>
  <c r="I34" i="5"/>
  <c r="J13" i="4"/>
  <c r="I17" i="4"/>
  <c r="I16" i="4"/>
  <c r="K16" i="4"/>
  <c r="J16" i="4"/>
  <c r="K15" i="3"/>
  <c r="K16" i="3"/>
  <c r="I16" i="3"/>
  <c r="I15" i="3"/>
  <c r="J16" i="3"/>
  <c r="J15" i="3"/>
  <c r="K15" i="2"/>
  <c r="K16" i="2"/>
  <c r="I16" i="2"/>
  <c r="J15" i="2"/>
  <c r="I15" i="2"/>
  <c r="J16" i="2"/>
  <c r="K13" i="4" l="1"/>
  <c r="K17" i="4" s="1"/>
  <c r="J17" i="4"/>
  <c r="F40" i="1" l="1"/>
  <c r="G40" i="1" s="1"/>
  <c r="F39" i="1"/>
  <c r="G39" i="1" s="1"/>
  <c r="I39" i="1" l="1"/>
  <c r="H39" i="1"/>
  <c r="I40" i="1"/>
  <c r="H40" i="1"/>
  <c r="J40" i="1" l="1"/>
  <c r="J39" i="1"/>
  <c r="F33" i="1"/>
  <c r="K33" i="1" s="1"/>
  <c r="F32" i="1"/>
  <c r="K32" i="1" s="1"/>
  <c r="K40" i="1" l="1"/>
  <c r="K39" i="1"/>
  <c r="J32" i="1"/>
  <c r="I32" i="1"/>
  <c r="H32" i="1"/>
  <c r="H43" i="1" s="1"/>
  <c r="J33" i="1"/>
  <c r="I33" i="1"/>
  <c r="H33" i="1"/>
  <c r="H44" i="1" s="1"/>
  <c r="I43" i="1" l="1"/>
  <c r="J44" i="1"/>
  <c r="J43" i="1"/>
  <c r="I44" i="1"/>
  <c r="K44" i="1"/>
  <c r="K43" i="1"/>
</calcChain>
</file>

<file path=xl/sharedStrings.xml><?xml version="1.0" encoding="utf-8"?>
<sst xmlns="http://schemas.openxmlformats.org/spreadsheetml/2006/main" count="246" uniqueCount="48">
  <si>
    <t>Måttestørrelse</t>
  </si>
  <si>
    <t>Antal måtter.</t>
  </si>
  <si>
    <t>85x150cm.</t>
  </si>
  <si>
    <t>115x200cm.</t>
  </si>
  <si>
    <t>Eje:</t>
  </si>
  <si>
    <t>Pris pr rens</t>
  </si>
  <si>
    <t>Inkl. rens.</t>
  </si>
  <si>
    <t>Engangspris pr. måtte.</t>
  </si>
  <si>
    <t>Skiftepris pr. måtte.</t>
  </si>
  <si>
    <t>Opstartsudgift.</t>
  </si>
  <si>
    <t>Udgifter til rens.</t>
  </si>
  <si>
    <t>Årlige skift.</t>
  </si>
  <si>
    <t>Årlige rens.</t>
  </si>
  <si>
    <t>Udgift år 1.</t>
  </si>
  <si>
    <t>90x150cm.</t>
  </si>
  <si>
    <t>120x180cm.</t>
  </si>
  <si>
    <t>FARO</t>
  </si>
  <si>
    <t>Classic</t>
  </si>
  <si>
    <t>120x180cm</t>
  </si>
  <si>
    <t>Der er i denne beregning ikke taget højde for udgifter til rens da denne måtte ikke tåler professionel maskinvask.</t>
  </si>
  <si>
    <t>52 skift inkl. miljøtillæg</t>
  </si>
  <si>
    <t>Kunden udfylder alle felter markeret med gul.</t>
  </si>
  <si>
    <t>Combi Premier ECO</t>
  </si>
  <si>
    <t>89x150cm.</t>
  </si>
  <si>
    <t>114x175cm.</t>
  </si>
  <si>
    <t>Samlet besparelse over 2 år.</t>
  </si>
  <si>
    <t>Samlet besparelse over 3 år.</t>
  </si>
  <si>
    <t>Samlet besparelse over 4 år.</t>
  </si>
  <si>
    <t>Leje løsning vs. FARO</t>
  </si>
  <si>
    <t>Leje: (Nylon måtte sammenlignelig med Matting Classic)</t>
  </si>
  <si>
    <t>Leje løsning vs. Combi Premier ECO</t>
  </si>
  <si>
    <t>Leje løsning vs. CLASSIC</t>
  </si>
  <si>
    <t>Der er i denne berening lagt 4 styk årlig rens ind pr måtte til en estimeret pris på kr. 200.-</t>
  </si>
  <si>
    <t>Samlet udgift år 2.</t>
  </si>
  <si>
    <t>Samlet       udgift år 3.</t>
  </si>
  <si>
    <t>Samlet             udgift år 4.</t>
  </si>
  <si>
    <t>Samlet besparelse år 1.</t>
  </si>
  <si>
    <t>Samlet besparelse det første år.</t>
  </si>
  <si>
    <t>ØKONOMISK BEREGNING 2023</t>
  </si>
  <si>
    <r>
      <rPr>
        <b/>
        <sz val="11"/>
        <color theme="1"/>
        <rFont val="Calibri"/>
        <family val="2"/>
        <scheme val="minor"/>
      </rPr>
      <t>Matting CLASSIC</t>
    </r>
    <r>
      <rPr>
        <sz val="11"/>
        <color theme="1"/>
        <rFont val="Calibri"/>
        <family val="2"/>
        <scheme val="minor"/>
      </rPr>
      <t xml:space="preserve">                                                                                                                                                                                                          Classic er en professionel vaskbar tørremåtte til entréer med høj trafik.                                                                                                                                     Det kraftige nylongarn er indfarvet ved ætsning, hvilket giver en meget fin glans og farvebestandighed.                                                      Der er også blandet kulfibertråde i garnet, hvilket afleder statisk elektricitet.                                                                                                   Bagsiden er fremstillet i et tykt og kraftigt nitrilgummi med en forstærket kant, der holder væde og snavs på stedet.                                            
</t>
    </r>
    <r>
      <rPr>
        <i/>
        <sz val="11"/>
        <color theme="1"/>
        <rFont val="Calibri"/>
        <family val="2"/>
        <scheme val="minor"/>
      </rPr>
      <t>Matting Classic er den måttetype man vælger, hvis man ønsker en direkte erstatning for den måtte man tidligere har lejet.</t>
    </r>
    <r>
      <rPr>
        <sz val="11"/>
        <color theme="1"/>
        <rFont val="Calibri"/>
        <family val="2"/>
        <scheme val="minor"/>
      </rPr>
      <t xml:space="preserve">           
</t>
    </r>
    <r>
      <rPr>
        <b/>
        <sz val="11"/>
        <color theme="1"/>
        <rFont val="Calibri"/>
        <family val="2"/>
        <scheme val="minor"/>
      </rPr>
      <t xml:space="preserve">                                                                                                                                                                                                                                    Tekniske specifikationer:</t>
    </r>
    <r>
      <rPr>
        <sz val="11"/>
        <color theme="1"/>
        <rFont val="Calibri"/>
        <family val="2"/>
        <scheme val="minor"/>
      </rPr>
      <t xml:space="preserve">
</t>
    </r>
    <r>
      <rPr>
        <b/>
        <sz val="11"/>
        <color theme="1"/>
        <rFont val="Calibri"/>
        <family val="2"/>
        <scheme val="minor"/>
      </rPr>
      <t>Materiale:</t>
    </r>
    <r>
      <rPr>
        <sz val="11"/>
        <color theme="1"/>
        <rFont val="Calibri"/>
        <family val="2"/>
        <scheme val="minor"/>
      </rPr>
      <t xml:space="preserve">	High twist nylon, Perforeret bagside i nitrilgummi.
</t>
    </r>
    <r>
      <rPr>
        <b/>
        <sz val="11"/>
        <color theme="1"/>
        <rFont val="Calibri"/>
        <family val="2"/>
        <scheme val="minor"/>
      </rPr>
      <t>Tykkelse/vægt:</t>
    </r>
    <r>
      <rPr>
        <sz val="11"/>
        <color theme="1"/>
        <rFont val="Calibri"/>
        <family val="2"/>
        <scheme val="minor"/>
      </rPr>
      <t xml:space="preserve">	8 mm / Total vægt: 2,7 kg/m²
</t>
    </r>
    <r>
      <rPr>
        <b/>
        <sz val="11"/>
        <color theme="1"/>
        <rFont val="Calibri"/>
        <family val="2"/>
        <scheme val="minor"/>
      </rPr>
      <t>Egenskaber:</t>
    </r>
    <r>
      <rPr>
        <sz val="11"/>
        <color theme="1"/>
        <rFont val="Calibri"/>
        <family val="2"/>
        <scheme val="minor"/>
      </rPr>
      <t xml:space="preserve">	God absorberingsevne, hurtigtørrende fibrer, statisk afledende.
</t>
    </r>
    <r>
      <rPr>
        <b/>
        <sz val="11"/>
        <color theme="1"/>
        <rFont val="Calibri"/>
        <family val="2"/>
        <scheme val="minor"/>
      </rPr>
      <t>Brandklasse:</t>
    </r>
    <r>
      <rPr>
        <sz val="11"/>
        <color theme="1"/>
        <rFont val="Calibri"/>
        <family val="2"/>
        <scheme val="minor"/>
      </rPr>
      <t xml:space="preserve">	EN ISO 13501-1: Bfl/ s1
</t>
    </r>
    <r>
      <rPr>
        <b/>
        <sz val="11"/>
        <color theme="1"/>
        <rFont val="Calibri"/>
        <family val="2"/>
        <scheme val="minor"/>
      </rPr>
      <t xml:space="preserve">Garanti:	</t>
    </r>
    <r>
      <rPr>
        <sz val="11"/>
        <color theme="1"/>
        <rFont val="Calibri"/>
        <family val="2"/>
        <scheme val="minor"/>
      </rPr>
      <t xml:space="preserve">2 år
</t>
    </r>
    <r>
      <rPr>
        <b/>
        <sz val="11"/>
        <color theme="1"/>
        <rFont val="Calibri"/>
        <family val="2"/>
        <scheme val="minor"/>
      </rPr>
      <t xml:space="preserve">Genanvendelig:	</t>
    </r>
    <r>
      <rPr>
        <sz val="11"/>
        <color theme="1"/>
        <rFont val="Calibri"/>
        <family val="2"/>
        <scheme val="minor"/>
      </rPr>
      <t xml:space="preserve">Nej
</t>
    </r>
    <r>
      <rPr>
        <b/>
        <sz val="11"/>
        <color theme="1"/>
        <rFont val="Calibri"/>
        <family val="2"/>
        <scheme val="minor"/>
      </rPr>
      <t xml:space="preserve">Pleje: </t>
    </r>
    <r>
      <rPr>
        <sz val="11"/>
        <color theme="1"/>
        <rFont val="Calibri"/>
        <family val="2"/>
        <scheme val="minor"/>
      </rPr>
      <t xml:space="preserve">Professionel maskinvask, PH max 9,5, max 60°, med tørring i tumbler, max 85°, støvsugning eller skylning.
</t>
    </r>
    <r>
      <rPr>
        <b/>
        <sz val="11"/>
        <color theme="1"/>
        <rFont val="Calibri"/>
        <family val="2"/>
        <scheme val="minor"/>
      </rPr>
      <t>Miljø:</t>
    </r>
    <r>
      <rPr>
        <sz val="11"/>
        <color theme="1"/>
        <rFont val="Calibri"/>
        <family val="2"/>
        <scheme val="minor"/>
      </rPr>
      <t xml:space="preserve"> Til indendørsbrug. Høj trafik.                                                                                                                                                                                      </t>
    </r>
    <r>
      <rPr>
        <b/>
        <sz val="11"/>
        <color theme="1"/>
        <rFont val="Calibri"/>
        <family val="2"/>
        <scheme val="minor"/>
      </rPr>
      <t xml:space="preserve">Link til produktblad: </t>
    </r>
    <r>
      <rPr>
        <sz val="11"/>
        <color rgb="FF0070C0"/>
        <rFont val="Calibri"/>
        <family val="2"/>
        <scheme val="minor"/>
      </rPr>
      <t>https://www.entrancebymatting.se/wp-content/uploads/Entrance-DRY-Classic_DK.pdf</t>
    </r>
  </si>
  <si>
    <r>
      <rPr>
        <b/>
        <sz val="11"/>
        <color theme="1"/>
        <rFont val="Calibri"/>
        <family val="2"/>
        <scheme val="minor"/>
      </rPr>
      <t xml:space="preserve">Combi Premier ECO
</t>
    </r>
    <r>
      <rPr>
        <sz val="11"/>
        <color theme="1"/>
        <rFont val="Calibri"/>
        <family val="2"/>
        <scheme val="minor"/>
      </rPr>
      <t>Kraftig og slidstærk kombinationsmåtte med overflade i  PET-polyester, fremstillet af genbrugte PET-flasker, et materiale som både har en god opsugningsevne, og som tørrer hurtigt.                                                                                                                                                                            Det dybtpressede mønster skraber effektivt groft snavs af, og sikrer at snavset falder ned i bunden af måtten og dermed bidrager til at det ikke transporteres videre ind i bygningen. En støbt affaset kant omkring måtten holder både snavset og væden inde i måtten. Combi Premier er rigtig god i kombination med en udendørs skrabe måtte, som den midterste måtte i en 3 zone løsning  til ekstra trafikerede entreer, og som singel måtte indendørs.</t>
    </r>
    <r>
      <rPr>
        <b/>
        <sz val="11"/>
        <color theme="1"/>
        <rFont val="Calibri"/>
        <family val="2"/>
        <scheme val="minor"/>
      </rPr>
      <t xml:space="preserve">
</t>
    </r>
    <r>
      <rPr>
        <i/>
        <sz val="11"/>
        <color theme="1"/>
        <rFont val="Calibri"/>
        <family val="2"/>
        <scheme val="minor"/>
      </rPr>
      <t>Matting Combi Premier ECO anbefales til kunder som ønsker en langtidsholdbar, miljøvenlig og slidstærk måtte, der kan håndteres via daglig den daglige rengøring.</t>
    </r>
    <r>
      <rPr>
        <b/>
        <sz val="11"/>
        <color theme="1"/>
        <rFont val="Calibri"/>
        <family val="2"/>
        <scheme val="minor"/>
      </rPr>
      <t xml:space="preserve">
                                                                                                                                                                                                                                                  Tekniske specifikationer:
Materiale:	</t>
    </r>
    <r>
      <rPr>
        <sz val="11"/>
        <color theme="1"/>
        <rFont val="Calibri"/>
        <family val="2"/>
        <scheme val="minor"/>
      </rPr>
      <t>PET-polyester, af 100% genbrugte PET-flasker. Duppet bagside i SBR-gummi, hvoraf 20% genbrugt gummi.</t>
    </r>
    <r>
      <rPr>
        <b/>
        <sz val="11"/>
        <color theme="1"/>
        <rFont val="Calibri"/>
        <family val="2"/>
        <scheme val="minor"/>
      </rPr>
      <t xml:space="preserve">
Tykkelse/vægt:	</t>
    </r>
    <r>
      <rPr>
        <sz val="11"/>
        <color theme="1"/>
        <rFont val="Calibri"/>
        <family val="2"/>
        <scheme val="minor"/>
      </rPr>
      <t>9 mm / Total vægt: 3,4 kg/m2</t>
    </r>
    <r>
      <rPr>
        <b/>
        <sz val="11"/>
        <color theme="1"/>
        <rFont val="Calibri"/>
        <family val="2"/>
        <scheme val="minor"/>
      </rPr>
      <t xml:space="preserve">
Egenskab:	</t>
    </r>
    <r>
      <rPr>
        <sz val="11"/>
        <color theme="1"/>
        <rFont val="Calibri"/>
        <family val="2"/>
        <scheme val="minor"/>
      </rPr>
      <t>God skrabe og absorberingsevne, antistatisk, fiberen er hurtigtørrende, skridsikker.</t>
    </r>
    <r>
      <rPr>
        <b/>
        <sz val="11"/>
        <color theme="1"/>
        <rFont val="Calibri"/>
        <family val="2"/>
        <scheme val="minor"/>
      </rPr>
      <t xml:space="preserve">
Brandklasse:	</t>
    </r>
    <r>
      <rPr>
        <sz val="11"/>
        <color theme="1"/>
        <rFont val="Calibri"/>
        <family val="2"/>
        <scheme val="minor"/>
      </rPr>
      <t>D.O.C. FF-1-70 (Pill test)</t>
    </r>
    <r>
      <rPr>
        <b/>
        <sz val="11"/>
        <color theme="1"/>
        <rFont val="Calibri"/>
        <family val="2"/>
        <scheme val="minor"/>
      </rPr>
      <t xml:space="preserve">
Garanti:	</t>
    </r>
    <r>
      <rPr>
        <sz val="11"/>
        <color theme="1"/>
        <rFont val="Calibri"/>
        <family val="2"/>
        <scheme val="minor"/>
      </rPr>
      <t>2 år</t>
    </r>
    <r>
      <rPr>
        <b/>
        <sz val="11"/>
        <color theme="1"/>
        <rFont val="Calibri"/>
        <family val="2"/>
        <scheme val="minor"/>
      </rPr>
      <t xml:space="preserve">
Genanvendelig:	</t>
    </r>
    <r>
      <rPr>
        <sz val="11"/>
        <color theme="1"/>
        <rFont val="Calibri"/>
        <family val="2"/>
        <scheme val="minor"/>
      </rPr>
      <t>Nej</t>
    </r>
    <r>
      <rPr>
        <b/>
        <sz val="11"/>
        <color theme="1"/>
        <rFont val="Calibri"/>
        <family val="2"/>
        <scheme val="minor"/>
      </rPr>
      <t xml:space="preserve">
Pleje:	</t>
    </r>
    <r>
      <rPr>
        <sz val="11"/>
        <color theme="1"/>
        <rFont val="Calibri"/>
        <family val="2"/>
        <scheme val="minor"/>
      </rPr>
      <t>Støvsugning og/eller skylning - tåler vask med gulvvasker.</t>
    </r>
    <r>
      <rPr>
        <b/>
        <sz val="11"/>
        <color theme="1"/>
        <rFont val="Calibri"/>
        <family val="2"/>
        <scheme val="minor"/>
      </rPr>
      <t xml:space="preserve">
Miljø:	</t>
    </r>
    <r>
      <rPr>
        <sz val="11"/>
        <color theme="1"/>
        <rFont val="Calibri"/>
        <family val="2"/>
        <scheme val="minor"/>
      </rPr>
      <t>Til indendørsbrug. Høj trafik.</t>
    </r>
    <r>
      <rPr>
        <b/>
        <sz val="11"/>
        <color theme="1"/>
        <rFont val="Calibri"/>
        <family val="2"/>
        <scheme val="minor"/>
      </rPr>
      <t xml:space="preserve">
Farver:	</t>
    </r>
    <r>
      <rPr>
        <sz val="11"/>
        <color theme="1"/>
        <rFont val="Calibri"/>
        <family val="2"/>
        <scheme val="minor"/>
      </rPr>
      <t xml:space="preserve">Sort og grå.                                                                                                                                                                                                                        </t>
    </r>
    <r>
      <rPr>
        <b/>
        <sz val="11"/>
        <color theme="1"/>
        <rFont val="Calibri"/>
        <family val="2"/>
        <scheme val="minor"/>
      </rPr>
      <t xml:space="preserve">Link til produktblad: </t>
    </r>
    <r>
      <rPr>
        <sz val="11"/>
        <color rgb="FF0070C0"/>
        <rFont val="Calibri"/>
        <family val="2"/>
        <scheme val="minor"/>
      </rPr>
      <t>https://www.entrancebymatting.se/wp-content/uploads/Entrance-DRY-Combi-Premier-ECO_DK.pdf</t>
    </r>
  </si>
  <si>
    <r>
      <rPr>
        <b/>
        <sz val="11"/>
        <color theme="1"/>
        <rFont val="Calibri"/>
        <family val="2"/>
        <scheme val="minor"/>
      </rPr>
      <t>Matting FARO</t>
    </r>
    <r>
      <rPr>
        <sz val="11"/>
        <color theme="1"/>
        <rFont val="Calibri"/>
        <family val="2"/>
        <scheme val="minor"/>
      </rPr>
      <t xml:space="preserve">
Faro er en effektiv tørremåtte med god opsugningsevne, som holder lokalerne rene og tørre.                                                                             Luven tiltrækker væde, og den fine snavs samles i bunden af måtten.                                                                                                              Bagsiden i vinyl er specielt fremstillet for at kunne passe til vores nordiske klima.                                                                                                FARO er blød, smidig, slidstærk og tåler store temperaturændringer.                                                                                                                            
</t>
    </r>
    <r>
      <rPr>
        <i/>
        <sz val="11"/>
        <color theme="1"/>
        <rFont val="Calibri"/>
        <family val="2"/>
        <scheme val="minor"/>
      </rPr>
      <t xml:space="preserve">Matting FARO er særligt velegnet til kunder som hellere køber nye måtter frem for at bruge penge på rens og vedligehold.   Det afspejler sig i priser og fremgår også i beregningen der tager udgangspunkt i at der købes nye måtter hver 12 måned. </t>
    </r>
    <r>
      <rPr>
        <sz val="11"/>
        <color theme="1"/>
        <rFont val="Calibri"/>
        <family val="2"/>
        <scheme val="minor"/>
      </rPr>
      <t xml:space="preserve">            
</t>
    </r>
    <r>
      <rPr>
        <b/>
        <sz val="11"/>
        <color theme="1"/>
        <rFont val="Calibri"/>
        <family val="2"/>
        <scheme val="minor"/>
      </rPr>
      <t xml:space="preserve">                                                                                                                                                                                                                          Tekniske specifikationer:</t>
    </r>
    <r>
      <rPr>
        <sz val="11"/>
        <color theme="1"/>
        <rFont val="Calibri"/>
        <family val="2"/>
        <scheme val="minor"/>
      </rPr>
      <t xml:space="preserve"> 
</t>
    </r>
    <r>
      <rPr>
        <b/>
        <sz val="11"/>
        <color theme="1"/>
        <rFont val="Calibri"/>
        <family val="2"/>
        <scheme val="minor"/>
      </rPr>
      <t>Materiale:</t>
    </r>
    <r>
      <rPr>
        <sz val="11"/>
        <color theme="1"/>
        <rFont val="Calibri"/>
        <family val="2"/>
        <scheme val="minor"/>
      </rPr>
      <t xml:space="preserve">	Overside i polypropylen, bagside i vinyl.
</t>
    </r>
    <r>
      <rPr>
        <b/>
        <sz val="11"/>
        <color theme="1"/>
        <rFont val="Calibri"/>
        <family val="2"/>
        <scheme val="minor"/>
      </rPr>
      <t>Tykkelse/vægt:</t>
    </r>
    <r>
      <rPr>
        <sz val="11"/>
        <color theme="1"/>
        <rFont val="Calibri"/>
        <family val="2"/>
        <scheme val="minor"/>
      </rPr>
      <t xml:space="preserve">	7 mm / Total vægt: 2,9 kg/m²
</t>
    </r>
    <r>
      <rPr>
        <b/>
        <sz val="11"/>
        <color theme="1"/>
        <rFont val="Calibri"/>
        <family val="2"/>
        <scheme val="minor"/>
      </rPr>
      <t>Egenskaber:</t>
    </r>
    <r>
      <rPr>
        <sz val="11"/>
        <color theme="1"/>
        <rFont val="Calibri"/>
        <family val="2"/>
        <scheme val="minor"/>
      </rPr>
      <t xml:space="preserve">	Gode absorberingsevner, kan indeholde op til ca 5 liter vand/m².
</t>
    </r>
    <r>
      <rPr>
        <b/>
        <sz val="11"/>
        <color theme="1"/>
        <rFont val="Calibri"/>
        <family val="2"/>
        <scheme val="minor"/>
      </rPr>
      <t>Brandklasse:</t>
    </r>
    <r>
      <rPr>
        <sz val="11"/>
        <color theme="1"/>
        <rFont val="Calibri"/>
        <family val="2"/>
        <scheme val="minor"/>
      </rPr>
      <t xml:space="preserve">	Dfl Fire Retardant
</t>
    </r>
    <r>
      <rPr>
        <b/>
        <sz val="11"/>
        <color theme="1"/>
        <rFont val="Calibri"/>
        <family val="2"/>
        <scheme val="minor"/>
      </rPr>
      <t>Garanti:</t>
    </r>
    <r>
      <rPr>
        <sz val="11"/>
        <color theme="1"/>
        <rFont val="Calibri"/>
        <family val="2"/>
        <scheme val="minor"/>
      </rPr>
      <t xml:space="preserve">	2 år
</t>
    </r>
    <r>
      <rPr>
        <b/>
        <sz val="11"/>
        <color theme="1"/>
        <rFont val="Calibri"/>
        <family val="2"/>
        <scheme val="minor"/>
      </rPr>
      <t>Genanvendelig</t>
    </r>
    <r>
      <rPr>
        <sz val="11"/>
        <color theme="1"/>
        <rFont val="Calibri"/>
        <family val="2"/>
        <scheme val="minor"/>
      </rPr>
      <t xml:space="preserve">:	Nej
</t>
    </r>
    <r>
      <rPr>
        <b/>
        <sz val="11"/>
        <color theme="1"/>
        <rFont val="Calibri"/>
        <family val="2"/>
        <scheme val="minor"/>
      </rPr>
      <t>Pleje:</t>
    </r>
    <r>
      <rPr>
        <sz val="11"/>
        <color theme="1"/>
        <rFont val="Calibri"/>
        <family val="2"/>
        <scheme val="minor"/>
      </rPr>
      <t xml:space="preserve">	Støvsugning/spules med vand
</t>
    </r>
    <r>
      <rPr>
        <b/>
        <sz val="11"/>
        <color theme="1"/>
        <rFont val="Calibri"/>
        <family val="2"/>
        <scheme val="minor"/>
      </rPr>
      <t>Miljø:</t>
    </r>
    <r>
      <rPr>
        <sz val="11"/>
        <color theme="1"/>
        <rFont val="Calibri"/>
        <family val="2"/>
        <scheme val="minor"/>
      </rPr>
      <t xml:space="preserve">	Til indendørsbrug.                                                                                                                                                                                 </t>
    </r>
    <r>
      <rPr>
        <b/>
        <sz val="11"/>
        <color theme="1"/>
        <rFont val="Calibri"/>
        <family val="2"/>
        <scheme val="minor"/>
      </rPr>
      <t>Link til produktblad:</t>
    </r>
    <r>
      <rPr>
        <sz val="11"/>
        <color theme="1"/>
        <rFont val="Calibri"/>
        <family val="2"/>
        <scheme val="minor"/>
      </rPr>
      <t xml:space="preserve"> </t>
    </r>
    <r>
      <rPr>
        <sz val="11"/>
        <color rgb="FF0070C0"/>
        <rFont val="Calibri"/>
        <family val="2"/>
        <scheme val="minor"/>
      </rPr>
      <t>https://www.entrancebymatting.se/wp-content/uploads/Faro_DK.pdf</t>
    </r>
  </si>
  <si>
    <t>Måtteberegneren 2023</t>
  </si>
  <si>
    <t>Skifte inkl. miljøtillæg 7,5%</t>
  </si>
  <si>
    <r>
      <t>Der er i denne beregning mulighed for at kalkulere med x antal årlige rens pr måtte til en estimeret pris på kr. 200.-                                                                 Det ønskede eller forventede antal årlige rens tastes ind i felterne under</t>
    </r>
    <r>
      <rPr>
        <b/>
        <sz val="11"/>
        <color theme="1"/>
        <rFont val="Calibri"/>
        <family val="2"/>
        <scheme val="minor"/>
      </rPr>
      <t xml:space="preserve"> Årlige rens.</t>
    </r>
  </si>
  <si>
    <t>Denne måtte er beregnet til professionel rens - tast forventet eller ønsket antal årlige rens ind pr måtte - vi har sat en estimeret pris på kr. 200.- pr måtte pr rens.</t>
  </si>
  <si>
    <r>
      <rPr>
        <b/>
        <sz val="11"/>
        <color theme="1"/>
        <rFont val="Calibri"/>
        <family val="2"/>
        <scheme val="minor"/>
      </rPr>
      <t>Velkommen til Matting måtteberegner:)</t>
    </r>
    <r>
      <rPr>
        <sz val="11"/>
        <color theme="1"/>
        <rFont val="Calibri"/>
        <family val="2"/>
        <scheme val="minor"/>
      </rPr>
      <t xml:space="preserve">                                                                                                                                                                                                                          Måtteberegneren er lavet for at virksomheder kan få et overblik over de samlede udgifter til deres eksisterende lejeløsning/måtteservice, for på den måde at få belyst eventuelle besparelser ved at skifte til at købe egne entrémåtter.                                                                                                                                            Vores beregningsmodel, tager udgangspunkt i de 2 mest populære størrelser entrémåtter i det materiale som hedder "High Twist Nylon".                                               Det er ofte måtter i dette materiale eller måtter i bomuld, som tilbydes i forbindelse med måtteservice.                                                                                                          Når vi har valgt modellerne i High Twist Nylon er det fordi at de er meget effektive og tørrer væsentligt hurtigere end bomuld.                                               </t>
    </r>
    <r>
      <rPr>
        <b/>
        <sz val="11"/>
        <color theme="1"/>
        <rFont val="Calibri"/>
        <family val="2"/>
        <scheme val="minor"/>
      </rPr>
      <t xml:space="preserve">Sådan bruger du måtteberegneren:            </t>
    </r>
    <r>
      <rPr>
        <sz val="11"/>
        <color theme="1"/>
        <rFont val="Calibri"/>
        <family val="2"/>
        <scheme val="minor"/>
      </rPr>
      <t xml:space="preserve">                                                                                                                                                                                                                                         Der er stor forskel på de aftaler og priser som tilbydes i forbindelse med måtteservice.                                                                                                                                                Derfor har vi lavet beregneren åben således at man selv kan fylde sine data vedr. antal og udgifter ind i de felter som er markeret med GUL.                                                                                                                            1) Man starter med at skrive hvor mange måtter man har i de 2 størrelser (eller den der kommer tættest på) i den tabel der hedder LEJE (BLÅ)                                                                                                 2) Herefter skriver man ind hvor mange årlige skift man har i sin aftale.                                                                                                                                                                          3) Dernæst skriver man hvilken pris man betaler pr skift samt beløbet på en eventuel opstartsudgift. Da denne betales ved opstart er feltet kun relevant hvis man overvejer en ny måtteløsning.                                                                                                                                                                                                                     Du vil nu kunne se hvad dine samlede udgifter er de kommende 4 år.                                                                                                                                                                     </t>
    </r>
    <r>
      <rPr>
        <b/>
        <sz val="11"/>
        <color theme="1"/>
        <rFont val="Calibri"/>
        <family val="2"/>
        <scheme val="minor"/>
      </rPr>
      <t xml:space="preserve">Nu skal vi finde ud af hvor meget du kan spare på din entréløsning hvis du vælger at investere i egne entrémåtter!    </t>
    </r>
    <r>
      <rPr>
        <sz val="11"/>
        <color theme="1"/>
        <rFont val="Calibri"/>
        <family val="2"/>
        <scheme val="minor"/>
      </rPr>
      <t xml:space="preserve">                                                                                                           Vi har i vores beregner valgt at give dig 3 forskellige bud på hvilken type entrémåtte du skal vælge.                                                                                                                        Måtterne </t>
    </r>
    <r>
      <rPr>
        <i/>
        <sz val="11"/>
        <color theme="1"/>
        <rFont val="Calibri"/>
        <family val="2"/>
        <scheme val="minor"/>
      </rPr>
      <t>CLASSIC, COMBI PREMIER ECO og FARO,</t>
    </r>
    <r>
      <rPr>
        <sz val="11"/>
        <color theme="1"/>
        <rFont val="Calibri"/>
        <family val="2"/>
        <scheme val="minor"/>
      </rPr>
      <t xml:space="preserve"> henvender sig til 3 forskellige typer kunder eller om man vil, 3 forskellige ønsker til en ny entréløsning.                   De 3 måttetyper har hver deres fane hvor du kan beregne besparelsen eller du kan anvende den fane der hedder SAMLET, hvor du hurtigt vil få et samlet overblik over alle 3 måttetyper på samme tid.                                                                                                                                                                                                                                                                    1) Du starter med at fylde det samme antal måtter i EJE tabellen.                                                                                                                                                                                   </t>
    </r>
    <r>
      <rPr>
        <b/>
        <sz val="11"/>
        <color theme="1"/>
        <rFont val="Calibri"/>
        <family val="2"/>
        <scheme val="minor"/>
      </rPr>
      <t xml:space="preserve"> Det var det!                    </t>
    </r>
    <r>
      <rPr>
        <sz val="11"/>
        <color theme="1"/>
        <rFont val="Calibri"/>
        <family val="2"/>
        <scheme val="minor"/>
      </rPr>
      <t xml:space="preserve">                                                                                                                                                                                                                                                                     Du kan nu se din samlede besparelse over de næste 4 år.                                                                                                                                                                                                                                                                                                            </t>
    </r>
    <r>
      <rPr>
        <i/>
        <sz val="11"/>
        <color theme="1"/>
        <rFont val="Calibri"/>
        <family val="2"/>
        <scheme val="minor"/>
      </rPr>
      <t xml:space="preserve">Bemærk: Vi har forudfyldt felterne under </t>
    </r>
    <r>
      <rPr>
        <b/>
        <i/>
        <sz val="11"/>
        <color theme="1"/>
        <rFont val="Calibri"/>
        <family val="2"/>
        <scheme val="minor"/>
      </rPr>
      <t>Årlige rens</t>
    </r>
    <r>
      <rPr>
        <i/>
        <sz val="11"/>
        <color theme="1"/>
        <rFont val="Calibri"/>
        <family val="2"/>
        <scheme val="minor"/>
      </rPr>
      <t xml:space="preserve"> ud fra et estimat af hvor mange (hvis nogen) årlige rens der vil være relevant. De fleste måtter tåler både støvsugning, højtryksrens samt at blive kørt over med gulvvaskeren så, i mange tilfælde vil rens slet ikke være nødvendigt.</t>
    </r>
  </si>
  <si>
    <r>
      <rPr>
        <b/>
        <sz val="11"/>
        <color theme="1"/>
        <rFont val="Calibri"/>
        <family val="2"/>
        <scheme val="minor"/>
      </rPr>
      <t xml:space="preserve">                                                                                                                                                                                                                                                                                          Værd at vide:</t>
    </r>
    <r>
      <rPr>
        <sz val="11"/>
        <color theme="1"/>
        <rFont val="Calibri"/>
        <family val="2"/>
        <scheme val="minor"/>
      </rPr>
      <t xml:space="preserve">
Alle priser i tabellen LEJE, er beregnet ud fra et gennemsnit af aktuelle priser fra 3 forskellige udbydere af måtteservice.	
Opstartsudgift samt den samlede værdi af diverse gebyrer og ekstraudgifter i tabellen LEJE, kan være svær at gennemskue og er derfor bevidst sat lavt i vores beregningsskema. (Vigtigt at man sikrer sig info om alle omkostninger fra udbydere af måtteservice)
At man betaler sig fra håndtering af våde og beskidte måtter er delvist en illusion, da måtten på en våd vinter eller regnvejrsdag, mister sin funktion allerede efter få timer.
Man er således alligevel nødt til selv at sørge for tørring og eventuelt skifte imellem flere måtter, for at sikre sig en tør, ren og præsentabel entré eller reception. 
En udlejningsmåtte har en levecyklus på 150-200 skift/vask/kemisk rens.
Når man laver en aftale omkring måtteservice, er man alene sikret at de måtter der leveres i forbindelse med et skifte, har den aftalte farve og størrelse. 
Man er ikke garanteret en ny eller pæn måtte da, det er tilfældigt hvor måtten er i sin levecyklus. 
Udlejningsmåtter er TØRREMÅTTER hvilket i den optimale entréløsning er måtte nr. 3 i et forløb på 3 måtter/zoner. 
Vidste du at: Hvis man udenfor hoveddøren placerer en SKRABEMÅTTE, hvis funktion er det grove snavs, og som tager op til 75% af det skidt man har på skoene, vil TØRREMÅTTEN ikke blive våd og beskidt så hurtigt og derved bevare sin reelle funktion længere.
Vidste du at: De steder hvor man har et vindfang eller en mellemgang, kan man med stor fordel placere en KOMBINATIONSMÅTTE, som både skraber det grove snavs og, absorberer det første væde. 
På den måde sikrer man bedst muligt en præsentabel, tør og ren entré hvilken igen sikrer at folk udefra får det bedst mulige første indtryk af virksomheden eller butikken.
Kontakt os gerne for en snak om hvordan du får den optimale ENTRÈLØSNING.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</si>
</sst>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kr.&quot;\ #,##0.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sz val="20"/>
      <color theme="1"/>
      <name val="Calibri"/>
      <family val="2"/>
      <scheme val="minor"/>
    </font>
    <font>
      <b/>
      <i/>
      <sz val="11"/>
      <color theme="1"/>
      <name val="Calibri"/>
      <family val="2"/>
      <scheme val="minor"/>
    </font>
    <font>
      <b/>
      <sz val="11"/>
      <color rgb="FFFF0000"/>
      <name val="Calibri"/>
      <family val="2"/>
      <scheme val="minor"/>
    </font>
    <font>
      <sz val="11"/>
      <color rgb="FF0070C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6"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0" fontId="0" fillId="0" borderId="1" xfId="0" applyBorder="1"/>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1" fillId="2" borderId="1" xfId="0" applyFont="1" applyFill="1" applyBorder="1" applyAlignment="1">
      <alignment horizontal="center" vertical="center"/>
    </xf>
    <xf numFmtId="10" fontId="1" fillId="2"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1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0" fontId="3" fillId="0" borderId="0" xfId="0" applyFont="1"/>
    <xf numFmtId="164" fontId="0" fillId="5" borderId="1" xfId="0" applyNumberFormat="1" applyFill="1" applyBorder="1" applyAlignment="1">
      <alignment horizontal="center" vertical="center"/>
    </xf>
    <xf numFmtId="0" fontId="4" fillId="0" borderId="1" xfId="0" applyFont="1" applyBorder="1"/>
    <xf numFmtId="0" fontId="2" fillId="4" borderId="1" xfId="0" applyFont="1" applyFill="1" applyBorder="1"/>
    <xf numFmtId="0" fontId="2" fillId="5" borderId="1" xfId="0" applyFont="1" applyFill="1" applyBorder="1"/>
    <xf numFmtId="0" fontId="4" fillId="3" borderId="1" xfId="0" applyFont="1" applyFill="1" applyBorder="1"/>
    <xf numFmtId="0" fontId="0" fillId="6" borderId="1" xfId="0" applyFill="1" applyBorder="1" applyAlignment="1">
      <alignment horizontal="center" vertical="center"/>
    </xf>
    <xf numFmtId="164" fontId="0" fillId="6" borderId="1" xfId="0" applyNumberFormat="1" applyFill="1" applyBorder="1" applyAlignment="1">
      <alignment horizontal="center" vertical="center"/>
    </xf>
    <xf numFmtId="0" fontId="2" fillId="7" borderId="1" xfId="0" applyFont="1" applyFill="1" applyBorder="1"/>
    <xf numFmtId="164" fontId="0" fillId="7" borderId="1" xfId="0" applyNumberFormat="1" applyFill="1" applyBorder="1" applyAlignment="1">
      <alignment horizontal="center" vertical="center"/>
    </xf>
    <xf numFmtId="164" fontId="0" fillId="8" borderId="1" xfId="0" applyNumberFormat="1" applyFill="1" applyBorder="1" applyAlignment="1">
      <alignment horizontal="center" vertical="center"/>
    </xf>
    <xf numFmtId="0" fontId="0" fillId="7" borderId="1" xfId="0" applyFill="1" applyBorder="1" applyAlignment="1">
      <alignment vertical="center" wrapText="1"/>
    </xf>
    <xf numFmtId="0" fontId="0" fillId="5" borderId="1" xfId="0" applyFill="1" applyBorder="1" applyAlignment="1">
      <alignment vertical="center" wrapText="1"/>
    </xf>
    <xf numFmtId="0" fontId="0" fillId="4" borderId="1" xfId="0" applyFill="1" applyBorder="1" applyAlignment="1">
      <alignment vertical="center" wrapText="1"/>
    </xf>
    <xf numFmtId="0" fontId="5" fillId="2" borderId="1" xfId="0" applyFont="1" applyFill="1" applyBorder="1" applyAlignment="1">
      <alignment horizontal="center" vertical="center"/>
    </xf>
    <xf numFmtId="10" fontId="5" fillId="2" borderId="1" xfId="0" applyNumberFormat="1" applyFont="1" applyFill="1" applyBorder="1" applyAlignment="1">
      <alignment horizontal="center" vertical="center"/>
    </xf>
    <xf numFmtId="0" fontId="3" fillId="0" borderId="10" xfId="0" applyFont="1" applyBorder="1"/>
    <xf numFmtId="0" fontId="1" fillId="6" borderId="1" xfId="0" applyFont="1" applyFill="1" applyBorder="1"/>
    <xf numFmtId="0" fontId="3" fillId="0" borderId="1" xfId="0" applyFont="1" applyBorder="1"/>
    <xf numFmtId="0" fontId="2" fillId="3" borderId="1" xfId="0" applyFont="1" applyFill="1" applyBorder="1"/>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9" borderId="4" xfId="0" applyFill="1" applyBorder="1" applyAlignment="1">
      <alignment horizontal="left" vertical="top" wrapText="1"/>
    </xf>
    <xf numFmtId="0" fontId="0" fillId="9" borderId="5" xfId="0" applyFill="1" applyBorder="1" applyAlignment="1">
      <alignment horizontal="left" vertical="top" wrapText="1"/>
    </xf>
    <xf numFmtId="0" fontId="0" fillId="9" borderId="0" xfId="0" applyFill="1" applyAlignment="1">
      <alignment horizontal="left" vertical="top" wrapText="1"/>
    </xf>
    <xf numFmtId="0" fontId="0" fillId="9" borderId="6" xfId="0" applyFill="1" applyBorder="1" applyAlignment="1">
      <alignment horizontal="left" vertical="top" wrapText="1"/>
    </xf>
    <xf numFmtId="0" fontId="0" fillId="9" borderId="7" xfId="0" applyFill="1" applyBorder="1" applyAlignment="1">
      <alignment horizontal="left" vertical="top" wrapText="1"/>
    </xf>
    <xf numFmtId="0" fontId="0" fillId="9" borderId="8" xfId="0" applyFill="1" applyBorder="1" applyAlignment="1">
      <alignment horizontal="left" vertical="top" wrapText="1"/>
    </xf>
    <xf numFmtId="0" fontId="0" fillId="9" borderId="9" xfId="0"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0"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3"/>
  <sheetViews>
    <sheetView topLeftCell="A13" zoomScale="90" zoomScaleNormal="90" workbookViewId="0">
      <selection activeCell="A46" sqref="A46:F73"/>
    </sheetView>
  </sheetViews>
  <sheetFormatPr defaultColWidth="9.140625" defaultRowHeight="15" x14ac:dyDescent="0.25"/>
  <cols>
    <col min="1" max="1" width="51.7109375" customWidth="1"/>
    <col min="2" max="2" width="16.5703125" style="4" customWidth="1"/>
    <col min="3" max="3" width="16.7109375" style="4" customWidth="1"/>
    <col min="4" max="4" width="16.140625" style="4" customWidth="1"/>
    <col min="5" max="5" width="18.28515625" style="4" bestFit="1" customWidth="1"/>
    <col min="6" max="6" width="14.85546875" style="4" customWidth="1"/>
    <col min="7" max="7" width="18.85546875" style="4" customWidth="1"/>
    <col min="8" max="8" width="14.140625" style="4" customWidth="1"/>
    <col min="9" max="9" width="13.28515625" style="4" customWidth="1"/>
    <col min="10" max="10" width="15.140625" style="4" customWidth="1"/>
    <col min="11" max="11" width="17.7109375" style="4" customWidth="1"/>
  </cols>
  <sheetData>
    <row r="1" spans="1:11" ht="26.25" x14ac:dyDescent="0.4">
      <c r="A1" s="12" t="s">
        <v>42</v>
      </c>
    </row>
    <row r="3" spans="1:11" ht="14.45" customHeight="1" x14ac:dyDescent="0.25">
      <c r="A3" s="32" t="s">
        <v>46</v>
      </c>
      <c r="B3" s="33"/>
      <c r="C3" s="33"/>
      <c r="D3" s="33"/>
      <c r="E3" s="33"/>
      <c r="F3" s="34"/>
    </row>
    <row r="4" spans="1:11" x14ac:dyDescent="0.25">
      <c r="A4" s="35"/>
      <c r="B4" s="36"/>
      <c r="C4" s="36"/>
      <c r="D4" s="36"/>
      <c r="E4" s="36"/>
      <c r="F4" s="37"/>
    </row>
    <row r="5" spans="1:11" x14ac:dyDescent="0.25">
      <c r="A5" s="35"/>
      <c r="B5" s="36"/>
      <c r="C5" s="36"/>
      <c r="D5" s="36"/>
      <c r="E5" s="36"/>
      <c r="F5" s="37"/>
    </row>
    <row r="6" spans="1:11" x14ac:dyDescent="0.25">
      <c r="A6" s="35"/>
      <c r="B6" s="36"/>
      <c r="C6" s="36"/>
      <c r="D6" s="36"/>
      <c r="E6" s="36"/>
      <c r="F6" s="37"/>
    </row>
    <row r="7" spans="1:11" x14ac:dyDescent="0.25">
      <c r="A7" s="35"/>
      <c r="B7" s="36"/>
      <c r="C7" s="36"/>
      <c r="D7" s="36"/>
      <c r="E7" s="36"/>
      <c r="F7" s="37"/>
      <c r="G7" s="5"/>
      <c r="H7" s="5"/>
      <c r="I7" s="5"/>
      <c r="J7" s="5"/>
      <c r="K7" s="5"/>
    </row>
    <row r="8" spans="1:11" x14ac:dyDescent="0.25">
      <c r="A8" s="35"/>
      <c r="B8" s="36"/>
      <c r="C8" s="36"/>
      <c r="D8" s="36"/>
      <c r="E8" s="36"/>
      <c r="F8" s="37"/>
    </row>
    <row r="9" spans="1:11" x14ac:dyDescent="0.25">
      <c r="A9" s="35"/>
      <c r="B9" s="36"/>
      <c r="C9" s="36"/>
      <c r="D9" s="36"/>
      <c r="E9" s="36"/>
      <c r="F9" s="37"/>
    </row>
    <row r="10" spans="1:11" x14ac:dyDescent="0.25">
      <c r="A10" s="35"/>
      <c r="B10" s="36"/>
      <c r="C10" s="36"/>
      <c r="D10" s="36"/>
      <c r="E10" s="36"/>
      <c r="F10" s="37"/>
    </row>
    <row r="11" spans="1:11" x14ac:dyDescent="0.25">
      <c r="A11" s="35"/>
      <c r="B11" s="36"/>
      <c r="C11" s="36"/>
      <c r="D11" s="36"/>
      <c r="E11" s="36"/>
      <c r="F11" s="37"/>
    </row>
    <row r="12" spans="1:11" x14ac:dyDescent="0.25">
      <c r="A12" s="35"/>
      <c r="B12" s="36"/>
      <c r="C12" s="36"/>
      <c r="D12" s="36"/>
      <c r="E12" s="36"/>
      <c r="F12" s="37"/>
    </row>
    <row r="13" spans="1:11" x14ac:dyDescent="0.25">
      <c r="A13" s="35"/>
      <c r="B13" s="36"/>
      <c r="C13" s="36"/>
      <c r="D13" s="36"/>
      <c r="E13" s="36"/>
      <c r="F13" s="37"/>
    </row>
    <row r="14" spans="1:11" x14ac:dyDescent="0.25">
      <c r="A14" s="35"/>
      <c r="B14" s="36"/>
      <c r="C14" s="36"/>
      <c r="D14" s="36"/>
      <c r="E14" s="36"/>
      <c r="F14" s="37"/>
    </row>
    <row r="15" spans="1:11" x14ac:dyDescent="0.25">
      <c r="A15" s="35"/>
      <c r="B15" s="36"/>
      <c r="C15" s="36"/>
      <c r="D15" s="36"/>
      <c r="E15" s="36"/>
      <c r="F15" s="37"/>
    </row>
    <row r="16" spans="1:11" x14ac:dyDescent="0.25">
      <c r="A16" s="35"/>
      <c r="B16" s="36"/>
      <c r="C16" s="36"/>
      <c r="D16" s="36"/>
      <c r="E16" s="36"/>
      <c r="F16" s="37"/>
    </row>
    <row r="17" spans="1:11" x14ac:dyDescent="0.25">
      <c r="A17" s="35"/>
      <c r="B17" s="36"/>
      <c r="C17" s="36"/>
      <c r="D17" s="36"/>
      <c r="E17" s="36"/>
      <c r="F17" s="37"/>
    </row>
    <row r="18" spans="1:11" x14ac:dyDescent="0.25">
      <c r="A18" s="35"/>
      <c r="B18" s="36"/>
      <c r="C18" s="36"/>
      <c r="D18" s="36"/>
      <c r="E18" s="36"/>
      <c r="F18" s="37"/>
    </row>
    <row r="19" spans="1:11" x14ac:dyDescent="0.25">
      <c r="A19" s="35"/>
      <c r="B19" s="36"/>
      <c r="C19" s="36"/>
      <c r="D19" s="36"/>
      <c r="E19" s="36"/>
      <c r="F19" s="37"/>
    </row>
    <row r="20" spans="1:11" x14ac:dyDescent="0.25">
      <c r="A20" s="35"/>
      <c r="B20" s="36"/>
      <c r="C20" s="36"/>
      <c r="D20" s="36"/>
      <c r="E20" s="36"/>
      <c r="F20" s="37"/>
    </row>
    <row r="21" spans="1:11" x14ac:dyDescent="0.25">
      <c r="A21" s="35"/>
      <c r="B21" s="36"/>
      <c r="C21" s="36"/>
      <c r="D21" s="36"/>
      <c r="E21" s="36"/>
      <c r="F21" s="37"/>
    </row>
    <row r="22" spans="1:11" x14ac:dyDescent="0.25">
      <c r="A22" s="35"/>
      <c r="B22" s="36"/>
      <c r="C22" s="36"/>
      <c r="D22" s="36"/>
      <c r="E22" s="36"/>
      <c r="F22" s="37"/>
    </row>
    <row r="23" spans="1:11" x14ac:dyDescent="0.25">
      <c r="A23" s="35"/>
      <c r="B23" s="36"/>
      <c r="C23" s="36"/>
      <c r="D23" s="36"/>
      <c r="E23" s="36"/>
      <c r="F23" s="37"/>
    </row>
    <row r="24" spans="1:11" x14ac:dyDescent="0.25">
      <c r="A24" s="35"/>
      <c r="B24" s="36"/>
      <c r="C24" s="36"/>
      <c r="D24" s="36"/>
      <c r="E24" s="36"/>
      <c r="F24" s="37"/>
    </row>
    <row r="25" spans="1:11" x14ac:dyDescent="0.25">
      <c r="A25" s="35"/>
      <c r="B25" s="36"/>
      <c r="C25" s="36"/>
      <c r="D25" s="36"/>
      <c r="E25" s="36"/>
      <c r="F25" s="37"/>
    </row>
    <row r="26" spans="1:11" x14ac:dyDescent="0.25">
      <c r="A26" s="35"/>
      <c r="B26" s="36"/>
      <c r="C26" s="36"/>
      <c r="D26" s="36"/>
      <c r="E26" s="36"/>
      <c r="F26" s="37"/>
    </row>
    <row r="27" spans="1:11" x14ac:dyDescent="0.25">
      <c r="A27" s="38"/>
      <c r="B27" s="39"/>
      <c r="C27" s="39"/>
      <c r="D27" s="39"/>
      <c r="E27" s="39"/>
      <c r="F27" s="40"/>
    </row>
    <row r="29" spans="1:11" x14ac:dyDescent="0.25">
      <c r="A29" s="29" t="s">
        <v>21</v>
      </c>
    </row>
    <row r="30" spans="1:11" x14ac:dyDescent="0.25">
      <c r="A30" s="17" t="s">
        <v>29</v>
      </c>
    </row>
    <row r="31" spans="1:11" ht="30" x14ac:dyDescent="0.25">
      <c r="A31" s="11" t="s">
        <v>0</v>
      </c>
      <c r="B31" s="6" t="s">
        <v>11</v>
      </c>
      <c r="C31" s="6" t="s">
        <v>1</v>
      </c>
      <c r="D31" s="10" t="s">
        <v>8</v>
      </c>
      <c r="E31" s="9" t="s">
        <v>43</v>
      </c>
      <c r="F31" s="10" t="s">
        <v>20</v>
      </c>
      <c r="G31" s="6" t="s">
        <v>9</v>
      </c>
      <c r="H31" s="6" t="s">
        <v>13</v>
      </c>
      <c r="I31" s="10" t="s">
        <v>33</v>
      </c>
      <c r="J31" s="10" t="s">
        <v>34</v>
      </c>
      <c r="K31" s="10" t="s">
        <v>35</v>
      </c>
    </row>
    <row r="32" spans="1:11" x14ac:dyDescent="0.25">
      <c r="A32" s="1" t="s">
        <v>2</v>
      </c>
      <c r="B32" s="18">
        <v>52</v>
      </c>
      <c r="C32" s="18">
        <v>10</v>
      </c>
      <c r="D32" s="19">
        <v>30</v>
      </c>
      <c r="E32" s="22">
        <f>+D32*1.075</f>
        <v>32.25</v>
      </c>
      <c r="F32" s="3">
        <f>+E32*B32*C32</f>
        <v>16770</v>
      </c>
      <c r="G32" s="19">
        <v>1000</v>
      </c>
      <c r="H32" s="3">
        <f>+G32+F32</f>
        <v>17770</v>
      </c>
      <c r="I32" s="3">
        <f>+((F32*2)+G32)</f>
        <v>34540</v>
      </c>
      <c r="J32" s="3">
        <f>+((F32*3)+G32)</f>
        <v>51310</v>
      </c>
      <c r="K32" s="3">
        <f>+((F32*4)+G32)</f>
        <v>68080</v>
      </c>
    </row>
    <row r="33" spans="1:11" x14ac:dyDescent="0.25">
      <c r="A33" s="1" t="s">
        <v>3</v>
      </c>
      <c r="B33" s="18">
        <v>52</v>
      </c>
      <c r="C33" s="18">
        <v>10</v>
      </c>
      <c r="D33" s="19">
        <v>50</v>
      </c>
      <c r="E33" s="22">
        <f>+D33*1.075</f>
        <v>53.75</v>
      </c>
      <c r="F33" s="3">
        <f>+E33*B33*C33</f>
        <v>27950</v>
      </c>
      <c r="G33" s="19">
        <v>1000</v>
      </c>
      <c r="H33" s="3">
        <f>+G33+F33</f>
        <v>28950</v>
      </c>
      <c r="I33" s="3">
        <f>+((F33*2)+G33)</f>
        <v>56900</v>
      </c>
      <c r="J33" s="3">
        <f>+((F33*3)+G33)</f>
        <v>84850</v>
      </c>
      <c r="K33" s="3">
        <f>+((F33*4)+G33)</f>
        <v>112800</v>
      </c>
    </row>
    <row r="34" spans="1:11" x14ac:dyDescent="0.25">
      <c r="D34" s="5"/>
      <c r="E34" s="5"/>
      <c r="F34" s="5"/>
      <c r="G34" s="5"/>
      <c r="H34" s="5"/>
      <c r="I34" s="5"/>
      <c r="J34" s="5"/>
      <c r="K34" s="5"/>
    </row>
    <row r="35" spans="1:11" x14ac:dyDescent="0.25">
      <c r="D35" s="5"/>
      <c r="E35" s="5"/>
      <c r="F35" s="5"/>
      <c r="G35" s="5"/>
      <c r="H35" s="5"/>
      <c r="I35" s="5"/>
      <c r="J35" s="5"/>
      <c r="K35" s="5"/>
    </row>
    <row r="36" spans="1:11" x14ac:dyDescent="0.25">
      <c r="A36" s="16" t="s">
        <v>4</v>
      </c>
      <c r="D36" s="5"/>
      <c r="E36" s="5"/>
      <c r="F36" s="5"/>
      <c r="G36" s="5"/>
      <c r="H36" s="5"/>
      <c r="I36" s="5"/>
      <c r="J36" s="5"/>
      <c r="K36" s="5"/>
    </row>
    <row r="37" spans="1:11" x14ac:dyDescent="0.25">
      <c r="A37" s="14" t="s">
        <v>17</v>
      </c>
    </row>
    <row r="38" spans="1:11" ht="30" x14ac:dyDescent="0.25">
      <c r="A38" s="11" t="s">
        <v>0</v>
      </c>
      <c r="B38" s="6" t="s">
        <v>12</v>
      </c>
      <c r="C38" s="6" t="s">
        <v>1</v>
      </c>
      <c r="D38" s="10" t="s">
        <v>7</v>
      </c>
      <c r="E38" s="7" t="s">
        <v>5</v>
      </c>
      <c r="F38" s="6" t="s">
        <v>10</v>
      </c>
      <c r="G38" s="6" t="s">
        <v>6</v>
      </c>
      <c r="H38" s="6" t="s">
        <v>13</v>
      </c>
      <c r="I38" s="10" t="s">
        <v>33</v>
      </c>
      <c r="J38" s="10" t="s">
        <v>34</v>
      </c>
      <c r="K38" s="10" t="s">
        <v>35</v>
      </c>
    </row>
    <row r="39" spans="1:11" x14ac:dyDescent="0.25">
      <c r="A39" s="1" t="s">
        <v>2</v>
      </c>
      <c r="B39" s="18">
        <v>0</v>
      </c>
      <c r="C39" s="18">
        <v>10</v>
      </c>
      <c r="D39" s="3">
        <v>1289</v>
      </c>
      <c r="E39" s="3">
        <v>200</v>
      </c>
      <c r="F39" s="3">
        <f>+((B39*C39)*E39)</f>
        <v>0</v>
      </c>
      <c r="G39" s="3">
        <f>+((D39*C39)+F39)</f>
        <v>12890</v>
      </c>
      <c r="H39" s="3">
        <f>+G39*1</f>
        <v>12890</v>
      </c>
      <c r="I39" s="3">
        <f>+G39+F39</f>
        <v>12890</v>
      </c>
      <c r="J39" s="3">
        <f>+I39+F39</f>
        <v>12890</v>
      </c>
      <c r="K39" s="3">
        <f>+J39+F39</f>
        <v>12890</v>
      </c>
    </row>
    <row r="40" spans="1:11" x14ac:dyDescent="0.25">
      <c r="A40" s="1" t="s">
        <v>3</v>
      </c>
      <c r="B40" s="18">
        <v>0</v>
      </c>
      <c r="C40" s="18">
        <v>10</v>
      </c>
      <c r="D40" s="3">
        <v>2323</v>
      </c>
      <c r="E40" s="3">
        <v>200</v>
      </c>
      <c r="F40" s="3">
        <f>+((B40*C40)*E40)</f>
        <v>0</v>
      </c>
      <c r="G40" s="3">
        <f>+((D40*C40)+F40)</f>
        <v>23230</v>
      </c>
      <c r="H40" s="3">
        <f>+G40*1</f>
        <v>23230</v>
      </c>
      <c r="I40" s="3">
        <f>+G40+F40</f>
        <v>23230</v>
      </c>
      <c r="J40" s="3">
        <f>+I40+F40</f>
        <v>23230</v>
      </c>
      <c r="K40" s="3">
        <f>+J40+F40</f>
        <v>23230</v>
      </c>
    </row>
    <row r="42" spans="1:11" ht="75" x14ac:dyDescent="0.25">
      <c r="A42" s="24" t="s">
        <v>44</v>
      </c>
      <c r="G42" s="6" t="s">
        <v>0</v>
      </c>
      <c r="H42" s="10" t="s">
        <v>37</v>
      </c>
      <c r="I42" s="10" t="s">
        <v>25</v>
      </c>
      <c r="J42" s="10" t="s">
        <v>26</v>
      </c>
      <c r="K42" s="10" t="s">
        <v>27</v>
      </c>
    </row>
    <row r="43" spans="1:11" x14ac:dyDescent="0.25">
      <c r="G43" s="1" t="s">
        <v>2</v>
      </c>
      <c r="H43" s="13">
        <f t="shared" ref="H43:K44" si="0">+H32-H39</f>
        <v>4880</v>
      </c>
      <c r="I43" s="13">
        <f t="shared" si="0"/>
        <v>21650</v>
      </c>
      <c r="J43" s="13">
        <f t="shared" si="0"/>
        <v>38420</v>
      </c>
      <c r="K43" s="13">
        <f t="shared" si="0"/>
        <v>55190</v>
      </c>
    </row>
    <row r="44" spans="1:11" x14ac:dyDescent="0.25">
      <c r="G44" s="1" t="s">
        <v>3</v>
      </c>
      <c r="H44" s="13">
        <f t="shared" si="0"/>
        <v>5720</v>
      </c>
      <c r="I44" s="13">
        <f t="shared" si="0"/>
        <v>33670</v>
      </c>
      <c r="J44" s="13">
        <f t="shared" si="0"/>
        <v>61620</v>
      </c>
      <c r="K44" s="13">
        <f t="shared" si="0"/>
        <v>89570</v>
      </c>
    </row>
    <row r="46" spans="1:11" ht="14.45" customHeight="1" x14ac:dyDescent="0.25">
      <c r="A46" s="32" t="s">
        <v>47</v>
      </c>
      <c r="B46" s="33"/>
      <c r="C46" s="33"/>
      <c r="D46" s="33"/>
      <c r="E46" s="33"/>
      <c r="F46" s="34"/>
    </row>
    <row r="47" spans="1:11" x14ac:dyDescent="0.25">
      <c r="A47" s="35"/>
      <c r="B47" s="36"/>
      <c r="C47" s="36"/>
      <c r="D47" s="36"/>
      <c r="E47" s="36"/>
      <c r="F47" s="37"/>
    </row>
    <row r="48" spans="1:11" x14ac:dyDescent="0.25">
      <c r="A48" s="35"/>
      <c r="B48" s="36"/>
      <c r="C48" s="36"/>
      <c r="D48" s="36"/>
      <c r="E48" s="36"/>
      <c r="F48" s="37"/>
    </row>
    <row r="49" spans="1:6" x14ac:dyDescent="0.25">
      <c r="A49" s="35"/>
      <c r="B49" s="36"/>
      <c r="C49" s="36"/>
      <c r="D49" s="36"/>
      <c r="E49" s="36"/>
      <c r="F49" s="37"/>
    </row>
    <row r="50" spans="1:6" x14ac:dyDescent="0.25">
      <c r="A50" s="35"/>
      <c r="B50" s="36"/>
      <c r="C50" s="36"/>
      <c r="D50" s="36"/>
      <c r="E50" s="36"/>
      <c r="F50" s="37"/>
    </row>
    <row r="51" spans="1:6" x14ac:dyDescent="0.25">
      <c r="A51" s="35"/>
      <c r="B51" s="36"/>
      <c r="C51" s="36"/>
      <c r="D51" s="36"/>
      <c r="E51" s="36"/>
      <c r="F51" s="37"/>
    </row>
    <row r="52" spans="1:6" x14ac:dyDescent="0.25">
      <c r="A52" s="35"/>
      <c r="B52" s="36"/>
      <c r="C52" s="36"/>
      <c r="D52" s="36"/>
      <c r="E52" s="36"/>
      <c r="F52" s="37"/>
    </row>
    <row r="53" spans="1:6" x14ac:dyDescent="0.25">
      <c r="A53" s="35"/>
      <c r="B53" s="36"/>
      <c r="C53" s="36"/>
      <c r="D53" s="36"/>
      <c r="E53" s="36"/>
      <c r="F53" s="37"/>
    </row>
    <row r="54" spans="1:6" x14ac:dyDescent="0.25">
      <c r="A54" s="35"/>
      <c r="B54" s="36"/>
      <c r="C54" s="36"/>
      <c r="D54" s="36"/>
      <c r="E54" s="36"/>
      <c r="F54" s="37"/>
    </row>
    <row r="55" spans="1:6" x14ac:dyDescent="0.25">
      <c r="A55" s="35"/>
      <c r="B55" s="36"/>
      <c r="C55" s="36"/>
      <c r="D55" s="36"/>
      <c r="E55" s="36"/>
      <c r="F55" s="37"/>
    </row>
    <row r="56" spans="1:6" x14ac:dyDescent="0.25">
      <c r="A56" s="35"/>
      <c r="B56" s="36"/>
      <c r="C56" s="36"/>
      <c r="D56" s="36"/>
      <c r="E56" s="36"/>
      <c r="F56" s="37"/>
    </row>
    <row r="57" spans="1:6" x14ac:dyDescent="0.25">
      <c r="A57" s="35"/>
      <c r="B57" s="36"/>
      <c r="C57" s="36"/>
      <c r="D57" s="36"/>
      <c r="E57" s="36"/>
      <c r="F57" s="37"/>
    </row>
    <row r="58" spans="1:6" x14ac:dyDescent="0.25">
      <c r="A58" s="35"/>
      <c r="B58" s="36"/>
      <c r="C58" s="36"/>
      <c r="D58" s="36"/>
      <c r="E58" s="36"/>
      <c r="F58" s="37"/>
    </row>
    <row r="59" spans="1:6" x14ac:dyDescent="0.25">
      <c r="A59" s="35"/>
      <c r="B59" s="36"/>
      <c r="C59" s="36"/>
      <c r="D59" s="36"/>
      <c r="E59" s="36"/>
      <c r="F59" s="37"/>
    </row>
    <row r="60" spans="1:6" x14ac:dyDescent="0.25">
      <c r="A60" s="35"/>
      <c r="B60" s="36"/>
      <c r="C60" s="36"/>
      <c r="D60" s="36"/>
      <c r="E60" s="36"/>
      <c r="F60" s="37"/>
    </row>
    <row r="61" spans="1:6" x14ac:dyDescent="0.25">
      <c r="A61" s="35"/>
      <c r="B61" s="36"/>
      <c r="C61" s="36"/>
      <c r="D61" s="36"/>
      <c r="E61" s="36"/>
      <c r="F61" s="37"/>
    </row>
    <row r="62" spans="1:6" x14ac:dyDescent="0.25">
      <c r="A62" s="35"/>
      <c r="B62" s="36"/>
      <c r="C62" s="36"/>
      <c r="D62" s="36"/>
      <c r="E62" s="36"/>
      <c r="F62" s="37"/>
    </row>
    <row r="63" spans="1:6" x14ac:dyDescent="0.25">
      <c r="A63" s="35"/>
      <c r="B63" s="36"/>
      <c r="C63" s="36"/>
      <c r="D63" s="36"/>
      <c r="E63" s="36"/>
      <c r="F63" s="37"/>
    </row>
    <row r="64" spans="1:6" x14ac:dyDescent="0.25">
      <c r="A64" s="35"/>
      <c r="B64" s="36"/>
      <c r="C64" s="36"/>
      <c r="D64" s="36"/>
      <c r="E64" s="36"/>
      <c r="F64" s="37"/>
    </row>
    <row r="65" spans="1:6" x14ac:dyDescent="0.25">
      <c r="A65" s="35"/>
      <c r="B65" s="36"/>
      <c r="C65" s="36"/>
      <c r="D65" s="36"/>
      <c r="E65" s="36"/>
      <c r="F65" s="37"/>
    </row>
    <row r="66" spans="1:6" x14ac:dyDescent="0.25">
      <c r="A66" s="35"/>
      <c r="B66" s="36"/>
      <c r="C66" s="36"/>
      <c r="D66" s="36"/>
      <c r="E66" s="36"/>
      <c r="F66" s="37"/>
    </row>
    <row r="67" spans="1:6" x14ac:dyDescent="0.25">
      <c r="A67" s="35"/>
      <c r="B67" s="36"/>
      <c r="C67" s="36"/>
      <c r="D67" s="36"/>
      <c r="E67" s="36"/>
      <c r="F67" s="37"/>
    </row>
    <row r="68" spans="1:6" x14ac:dyDescent="0.25">
      <c r="A68" s="35"/>
      <c r="B68" s="36"/>
      <c r="C68" s="36"/>
      <c r="D68" s="36"/>
      <c r="E68" s="36"/>
      <c r="F68" s="37"/>
    </row>
    <row r="69" spans="1:6" x14ac:dyDescent="0.25">
      <c r="A69" s="35"/>
      <c r="B69" s="36"/>
      <c r="C69" s="36"/>
      <c r="D69" s="36"/>
      <c r="E69" s="36"/>
      <c r="F69" s="37"/>
    </row>
    <row r="70" spans="1:6" x14ac:dyDescent="0.25">
      <c r="A70" s="35"/>
      <c r="B70" s="36"/>
      <c r="C70" s="36"/>
      <c r="D70" s="36"/>
      <c r="E70" s="36"/>
      <c r="F70" s="37"/>
    </row>
    <row r="71" spans="1:6" x14ac:dyDescent="0.25">
      <c r="A71" s="35"/>
      <c r="B71" s="36"/>
      <c r="C71" s="36"/>
      <c r="D71" s="36"/>
      <c r="E71" s="36"/>
      <c r="F71" s="37"/>
    </row>
    <row r="72" spans="1:6" x14ac:dyDescent="0.25">
      <c r="A72" s="35"/>
      <c r="B72" s="36"/>
      <c r="C72" s="36"/>
      <c r="D72" s="36"/>
      <c r="E72" s="36"/>
      <c r="F72" s="37"/>
    </row>
    <row r="73" spans="1:6" x14ac:dyDescent="0.25">
      <c r="A73" s="38"/>
      <c r="B73" s="39"/>
      <c r="C73" s="39"/>
      <c r="D73" s="39"/>
      <c r="E73" s="39"/>
      <c r="F73" s="40"/>
    </row>
  </sheetData>
  <mergeCells count="2">
    <mergeCell ref="A46:F73"/>
    <mergeCell ref="A3:F27"/>
  </mergeCells>
  <pageMargins left="0.7" right="0.7" top="0.75" bottom="0.75" header="0.3" footer="0.3"/>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I18" sqref="I18"/>
    </sheetView>
  </sheetViews>
  <sheetFormatPr defaultColWidth="9.140625" defaultRowHeight="15" x14ac:dyDescent="0.25"/>
  <cols>
    <col min="1" max="1" width="49.7109375" bestFit="1" customWidth="1"/>
    <col min="2" max="2" width="10.28515625" style="4" bestFit="1" customWidth="1"/>
    <col min="3" max="3" width="12.140625" style="4" bestFit="1" customWidth="1"/>
    <col min="4" max="4" width="13.85546875" style="4" bestFit="1" customWidth="1"/>
    <col min="5" max="5" width="14.28515625" style="4" bestFit="1" customWidth="1"/>
    <col min="6" max="6" width="14.5703125" style="4" bestFit="1" customWidth="1"/>
    <col min="7" max="7" width="13.7109375" style="4" bestFit="1" customWidth="1"/>
    <col min="8" max="8" width="13.28515625" style="4" bestFit="1" customWidth="1"/>
    <col min="9" max="9" width="11.5703125" style="4" bestFit="1" customWidth="1"/>
    <col min="10" max="10" width="14.28515625" style="4" bestFit="1" customWidth="1"/>
    <col min="11" max="11" width="16.28515625" style="4" bestFit="1" customWidth="1"/>
  </cols>
  <sheetData>
    <row r="1" spans="1:11" ht="26.25" x14ac:dyDescent="0.4">
      <c r="A1" s="30" t="s">
        <v>31</v>
      </c>
    </row>
    <row r="2" spans="1:11" x14ac:dyDescent="0.25">
      <c r="A2" s="29" t="s">
        <v>21</v>
      </c>
    </row>
    <row r="3" spans="1:11" x14ac:dyDescent="0.25">
      <c r="A3" s="31" t="s">
        <v>29</v>
      </c>
    </row>
    <row r="4" spans="1:11" ht="45" x14ac:dyDescent="0.25">
      <c r="A4" s="11" t="s">
        <v>0</v>
      </c>
      <c r="B4" s="6" t="s">
        <v>11</v>
      </c>
      <c r="C4" s="6" t="s">
        <v>1</v>
      </c>
      <c r="D4" s="10" t="s">
        <v>8</v>
      </c>
      <c r="E4" s="9" t="s">
        <v>43</v>
      </c>
      <c r="F4" s="10" t="s">
        <v>20</v>
      </c>
      <c r="G4" s="6" t="s">
        <v>9</v>
      </c>
      <c r="H4" s="6" t="s">
        <v>13</v>
      </c>
      <c r="I4" s="10" t="s">
        <v>33</v>
      </c>
      <c r="J4" s="10" t="s">
        <v>34</v>
      </c>
      <c r="K4" s="10" t="s">
        <v>35</v>
      </c>
    </row>
    <row r="5" spans="1:11" x14ac:dyDescent="0.25">
      <c r="A5" s="1" t="s">
        <v>2</v>
      </c>
      <c r="B5" s="18">
        <v>52</v>
      </c>
      <c r="C5" s="18">
        <v>10</v>
      </c>
      <c r="D5" s="19">
        <v>30</v>
      </c>
      <c r="E5" s="22">
        <f>+D5*1.075</f>
        <v>32.25</v>
      </c>
      <c r="F5" s="3">
        <f>+E5*B5*C5</f>
        <v>16770</v>
      </c>
      <c r="G5" s="19">
        <v>0</v>
      </c>
      <c r="H5" s="3">
        <f>+G5+F5</f>
        <v>16770</v>
      </c>
      <c r="I5" s="3">
        <f>+((F5*2)+G5)</f>
        <v>33540</v>
      </c>
      <c r="J5" s="3">
        <f>+((F5*3)+G5)</f>
        <v>50310</v>
      </c>
      <c r="K5" s="3">
        <f>+((F5*4)+G5)</f>
        <v>67080</v>
      </c>
    </row>
    <row r="6" spans="1:11" x14ac:dyDescent="0.25">
      <c r="A6" s="1" t="s">
        <v>3</v>
      </c>
      <c r="B6" s="18">
        <v>52</v>
      </c>
      <c r="C6" s="18">
        <v>10</v>
      </c>
      <c r="D6" s="19">
        <v>50</v>
      </c>
      <c r="E6" s="22">
        <f>+D6*1.055</f>
        <v>52.75</v>
      </c>
      <c r="F6" s="3">
        <f>+E6*B6*C6</f>
        <v>27430</v>
      </c>
      <c r="G6" s="19">
        <v>0</v>
      </c>
      <c r="H6" s="3">
        <f>+G6+F6</f>
        <v>27430</v>
      </c>
      <c r="I6" s="3">
        <f>+((F6*2)+G6)</f>
        <v>54860</v>
      </c>
      <c r="J6" s="3">
        <f>+((F6*3)+G6)</f>
        <v>82290</v>
      </c>
      <c r="K6" s="3">
        <f>+((F6*4)+G6)</f>
        <v>109720</v>
      </c>
    </row>
    <row r="7" spans="1:11" x14ac:dyDescent="0.25">
      <c r="D7" s="5"/>
      <c r="E7" s="5"/>
      <c r="F7" s="5"/>
      <c r="G7" s="5"/>
      <c r="H7" s="5"/>
      <c r="I7" s="5"/>
      <c r="J7" s="5"/>
      <c r="K7" s="5"/>
    </row>
    <row r="8" spans="1:11" x14ac:dyDescent="0.25">
      <c r="A8" s="16" t="s">
        <v>4</v>
      </c>
    </row>
    <row r="9" spans="1:11" x14ac:dyDescent="0.25">
      <c r="A9" s="14" t="s">
        <v>17</v>
      </c>
    </row>
    <row r="10" spans="1:11" ht="30" x14ac:dyDescent="0.25">
      <c r="A10" s="11" t="s">
        <v>0</v>
      </c>
      <c r="B10" s="6" t="s">
        <v>12</v>
      </c>
      <c r="C10" s="6" t="s">
        <v>1</v>
      </c>
      <c r="D10" s="10" t="s">
        <v>7</v>
      </c>
      <c r="E10" s="7" t="s">
        <v>5</v>
      </c>
      <c r="F10" s="6" t="s">
        <v>10</v>
      </c>
      <c r="G10" s="6" t="s">
        <v>6</v>
      </c>
      <c r="H10" s="6" t="s">
        <v>13</v>
      </c>
      <c r="I10" s="10" t="s">
        <v>33</v>
      </c>
      <c r="J10" s="10" t="s">
        <v>34</v>
      </c>
      <c r="K10" s="10" t="s">
        <v>35</v>
      </c>
    </row>
    <row r="11" spans="1:11" x14ac:dyDescent="0.25">
      <c r="A11" s="1" t="s">
        <v>2</v>
      </c>
      <c r="B11" s="18">
        <v>0</v>
      </c>
      <c r="C11" s="18">
        <v>10</v>
      </c>
      <c r="D11" s="3">
        <v>1289</v>
      </c>
      <c r="E11" s="3">
        <v>200</v>
      </c>
      <c r="F11" s="3">
        <f>+((B11*C11)*E11)</f>
        <v>0</v>
      </c>
      <c r="G11" s="3">
        <f>+((D11*C11)+F11)</f>
        <v>12890</v>
      </c>
      <c r="H11" s="3">
        <f>+G11*1</f>
        <v>12890</v>
      </c>
      <c r="I11" s="3">
        <f>+G11+F11</f>
        <v>12890</v>
      </c>
      <c r="J11" s="3">
        <f>+I11+F11</f>
        <v>12890</v>
      </c>
      <c r="K11" s="3">
        <f>+J11+F11</f>
        <v>12890</v>
      </c>
    </row>
    <row r="12" spans="1:11" x14ac:dyDescent="0.25">
      <c r="A12" s="1" t="s">
        <v>3</v>
      </c>
      <c r="B12" s="18">
        <v>0</v>
      </c>
      <c r="C12" s="18">
        <v>10</v>
      </c>
      <c r="D12" s="3">
        <v>2323</v>
      </c>
      <c r="E12" s="3">
        <v>200</v>
      </c>
      <c r="F12" s="3">
        <f>+((B12*C12)*E12)</f>
        <v>0</v>
      </c>
      <c r="G12" s="3">
        <f>+((D12*C12)+F12)</f>
        <v>23230</v>
      </c>
      <c r="H12" s="3">
        <f>+G12*1</f>
        <v>23230</v>
      </c>
      <c r="I12" s="3">
        <f>+G12+F12</f>
        <v>23230</v>
      </c>
      <c r="J12" s="3">
        <f>+I12+F12</f>
        <v>23230</v>
      </c>
      <c r="K12" s="3">
        <f>+J12+F12</f>
        <v>23230</v>
      </c>
    </row>
    <row r="14" spans="1:11" ht="60" x14ac:dyDescent="0.25">
      <c r="A14" s="24" t="s">
        <v>45</v>
      </c>
      <c r="G14" s="11" t="s">
        <v>0</v>
      </c>
      <c r="H14" s="10" t="s">
        <v>36</v>
      </c>
      <c r="I14" s="10" t="s">
        <v>25</v>
      </c>
      <c r="J14" s="10" t="s">
        <v>26</v>
      </c>
      <c r="K14" s="10" t="s">
        <v>27</v>
      </c>
    </row>
    <row r="15" spans="1:11" x14ac:dyDescent="0.25">
      <c r="G15" s="1" t="s">
        <v>2</v>
      </c>
      <c r="H15" s="13">
        <f t="shared" ref="H15:K16" si="0">+H5-H11</f>
        <v>3880</v>
      </c>
      <c r="I15" s="13">
        <f t="shared" si="0"/>
        <v>20650</v>
      </c>
      <c r="J15" s="13">
        <f t="shared" si="0"/>
        <v>37420</v>
      </c>
      <c r="K15" s="13">
        <f t="shared" si="0"/>
        <v>54190</v>
      </c>
    </row>
    <row r="16" spans="1:11" ht="14.45" customHeight="1" x14ac:dyDescent="0.25">
      <c r="A16" s="41" t="s">
        <v>39</v>
      </c>
      <c r="B16" s="42"/>
      <c r="C16" s="42"/>
      <c r="D16" s="42"/>
      <c r="E16" s="43"/>
      <c r="G16" s="1" t="s">
        <v>3</v>
      </c>
      <c r="H16" s="13">
        <f t="shared" si="0"/>
        <v>4200</v>
      </c>
      <c r="I16" s="13">
        <f t="shared" si="0"/>
        <v>31630</v>
      </c>
      <c r="J16" s="13">
        <f t="shared" si="0"/>
        <v>59060</v>
      </c>
      <c r="K16" s="13">
        <f t="shared" si="0"/>
        <v>86490</v>
      </c>
    </row>
    <row r="17" spans="1:5" x14ac:dyDescent="0.25">
      <c r="A17" s="44"/>
      <c r="B17" s="45"/>
      <c r="C17" s="45"/>
      <c r="D17" s="45"/>
      <c r="E17" s="46"/>
    </row>
    <row r="18" spans="1:5" x14ac:dyDescent="0.25">
      <c r="A18" s="44"/>
      <c r="B18" s="45"/>
      <c r="C18" s="45"/>
      <c r="D18" s="45"/>
      <c r="E18" s="46"/>
    </row>
    <row r="19" spans="1:5" x14ac:dyDescent="0.25">
      <c r="A19" s="44"/>
      <c r="B19" s="45"/>
      <c r="C19" s="45"/>
      <c r="D19" s="45"/>
      <c r="E19" s="46"/>
    </row>
    <row r="20" spans="1:5" x14ac:dyDescent="0.25">
      <c r="A20" s="44"/>
      <c r="B20" s="45"/>
      <c r="C20" s="45"/>
      <c r="D20" s="45"/>
      <c r="E20" s="46"/>
    </row>
    <row r="21" spans="1:5" x14ac:dyDescent="0.25">
      <c r="A21" s="44"/>
      <c r="B21" s="45"/>
      <c r="C21" s="45"/>
      <c r="D21" s="45"/>
      <c r="E21" s="46"/>
    </row>
    <row r="22" spans="1:5" x14ac:dyDescent="0.25">
      <c r="A22" s="44"/>
      <c r="B22" s="45"/>
      <c r="C22" s="45"/>
      <c r="D22" s="45"/>
      <c r="E22" s="46"/>
    </row>
    <row r="23" spans="1:5" x14ac:dyDescent="0.25">
      <c r="A23" s="44"/>
      <c r="B23" s="45"/>
      <c r="C23" s="45"/>
      <c r="D23" s="45"/>
      <c r="E23" s="46"/>
    </row>
    <row r="24" spans="1:5" x14ac:dyDescent="0.25">
      <c r="A24" s="44"/>
      <c r="B24" s="45"/>
      <c r="C24" s="45"/>
      <c r="D24" s="45"/>
      <c r="E24" s="46"/>
    </row>
    <row r="25" spans="1:5" x14ac:dyDescent="0.25">
      <c r="A25" s="44"/>
      <c r="B25" s="45"/>
      <c r="C25" s="45"/>
      <c r="D25" s="45"/>
      <c r="E25" s="46"/>
    </row>
    <row r="26" spans="1:5" x14ac:dyDescent="0.25">
      <c r="A26" s="44"/>
      <c r="B26" s="45"/>
      <c r="C26" s="45"/>
      <c r="D26" s="45"/>
      <c r="E26" s="46"/>
    </row>
    <row r="27" spans="1:5" x14ac:dyDescent="0.25">
      <c r="A27" s="44"/>
      <c r="B27" s="45"/>
      <c r="C27" s="45"/>
      <c r="D27" s="45"/>
      <c r="E27" s="46"/>
    </row>
    <row r="28" spans="1:5" x14ac:dyDescent="0.25">
      <c r="A28" s="44"/>
      <c r="B28" s="45"/>
      <c r="C28" s="45"/>
      <c r="D28" s="45"/>
      <c r="E28" s="46"/>
    </row>
    <row r="29" spans="1:5" x14ac:dyDescent="0.25">
      <c r="A29" s="44"/>
      <c r="B29" s="45"/>
      <c r="C29" s="45"/>
      <c r="D29" s="45"/>
      <c r="E29" s="46"/>
    </row>
    <row r="30" spans="1:5" x14ac:dyDescent="0.25">
      <c r="A30" s="44"/>
      <c r="B30" s="45"/>
      <c r="C30" s="45"/>
      <c r="D30" s="45"/>
      <c r="E30" s="46"/>
    </row>
    <row r="31" spans="1:5" x14ac:dyDescent="0.25">
      <c r="A31" s="44"/>
      <c r="B31" s="45"/>
      <c r="C31" s="45"/>
      <c r="D31" s="45"/>
      <c r="E31" s="46"/>
    </row>
    <row r="32" spans="1:5" x14ac:dyDescent="0.25">
      <c r="A32" s="44"/>
      <c r="B32" s="45"/>
      <c r="C32" s="45"/>
      <c r="D32" s="45"/>
      <c r="E32" s="46"/>
    </row>
    <row r="33" spans="1:5" x14ac:dyDescent="0.25">
      <c r="A33" s="47"/>
      <c r="B33" s="48"/>
      <c r="C33" s="48"/>
      <c r="D33" s="48"/>
      <c r="E33" s="49"/>
    </row>
  </sheetData>
  <mergeCells count="1">
    <mergeCell ref="A16:E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E6" sqref="E6"/>
    </sheetView>
  </sheetViews>
  <sheetFormatPr defaultColWidth="9.140625" defaultRowHeight="15" x14ac:dyDescent="0.25"/>
  <cols>
    <col min="1" max="1" width="55.42578125" bestFit="1" customWidth="1"/>
    <col min="2" max="2" width="10.28515625" style="4" bestFit="1" customWidth="1"/>
    <col min="3" max="3" width="12.140625" style="4" bestFit="1" customWidth="1"/>
    <col min="4" max="4" width="13.85546875" style="4" bestFit="1" customWidth="1"/>
    <col min="5" max="5" width="14.28515625" style="4" bestFit="1" customWidth="1"/>
    <col min="6" max="6" width="14.5703125" style="4" bestFit="1" customWidth="1"/>
    <col min="7" max="7" width="13.7109375" style="4" bestFit="1" customWidth="1"/>
    <col min="8" max="8" width="13.28515625" style="4" bestFit="1" customWidth="1"/>
    <col min="9" max="9" width="11.5703125" style="4" bestFit="1" customWidth="1"/>
    <col min="10" max="10" width="14.28515625" style="4" bestFit="1" customWidth="1"/>
    <col min="11" max="11" width="16.28515625" style="4" bestFit="1" customWidth="1"/>
  </cols>
  <sheetData>
    <row r="1" spans="1:11" ht="26.25" x14ac:dyDescent="0.4">
      <c r="A1" s="30" t="s">
        <v>30</v>
      </c>
    </row>
    <row r="2" spans="1:11" x14ac:dyDescent="0.25">
      <c r="A2" s="29" t="s">
        <v>21</v>
      </c>
    </row>
    <row r="3" spans="1:11" x14ac:dyDescent="0.25">
      <c r="A3" s="17" t="s">
        <v>29</v>
      </c>
    </row>
    <row r="4" spans="1:11" ht="45" x14ac:dyDescent="0.25">
      <c r="A4" s="11" t="s">
        <v>0</v>
      </c>
      <c r="B4" s="6" t="s">
        <v>11</v>
      </c>
      <c r="C4" s="6" t="s">
        <v>1</v>
      </c>
      <c r="D4" s="10" t="s">
        <v>8</v>
      </c>
      <c r="E4" s="9" t="s">
        <v>43</v>
      </c>
      <c r="F4" s="10" t="s">
        <v>20</v>
      </c>
      <c r="G4" s="6" t="s">
        <v>9</v>
      </c>
      <c r="H4" s="6" t="s">
        <v>13</v>
      </c>
      <c r="I4" s="10" t="s">
        <v>33</v>
      </c>
      <c r="J4" s="10" t="s">
        <v>34</v>
      </c>
      <c r="K4" s="10" t="s">
        <v>35</v>
      </c>
    </row>
    <row r="5" spans="1:11" x14ac:dyDescent="0.25">
      <c r="A5" s="1" t="s">
        <v>2</v>
      </c>
      <c r="B5" s="18">
        <v>52</v>
      </c>
      <c r="C5" s="18">
        <v>10</v>
      </c>
      <c r="D5" s="19">
        <v>30</v>
      </c>
      <c r="E5" s="22">
        <f>+D5*1.075</f>
        <v>32.25</v>
      </c>
      <c r="F5" s="3">
        <f>+E5*B5*C5</f>
        <v>16770</v>
      </c>
      <c r="G5" s="19">
        <v>0</v>
      </c>
      <c r="H5" s="3">
        <f>+G5+F5</f>
        <v>16770</v>
      </c>
      <c r="I5" s="3">
        <f>+((F5*2)+G5)</f>
        <v>33540</v>
      </c>
      <c r="J5" s="3">
        <f>+((F5*3)+G5)</f>
        <v>50310</v>
      </c>
      <c r="K5" s="3">
        <f>+((F5*4)+G5)</f>
        <v>67080</v>
      </c>
    </row>
    <row r="6" spans="1:11" x14ac:dyDescent="0.25">
      <c r="A6" s="1" t="s">
        <v>3</v>
      </c>
      <c r="B6" s="18">
        <v>52</v>
      </c>
      <c r="C6" s="18">
        <v>10</v>
      </c>
      <c r="D6" s="19">
        <v>50</v>
      </c>
      <c r="E6" s="22">
        <f>+D6*1.075</f>
        <v>53.75</v>
      </c>
      <c r="F6" s="3">
        <f>+E6*B6*C6</f>
        <v>27950</v>
      </c>
      <c r="G6" s="19">
        <v>0</v>
      </c>
      <c r="H6" s="3">
        <f>+G6+F6</f>
        <v>27950</v>
      </c>
      <c r="I6" s="3">
        <f>+((F6*2)+G6)</f>
        <v>55900</v>
      </c>
      <c r="J6" s="3">
        <f>+((F6*3)+G6)</f>
        <v>83850</v>
      </c>
      <c r="K6" s="3">
        <f>+((F6*4)+G6)</f>
        <v>111800</v>
      </c>
    </row>
    <row r="7" spans="1:11" x14ac:dyDescent="0.25">
      <c r="D7" s="5"/>
      <c r="E7" s="5"/>
      <c r="F7" s="5"/>
      <c r="G7" s="5"/>
      <c r="H7" s="5"/>
      <c r="I7" s="5"/>
      <c r="J7" s="5"/>
      <c r="K7" s="5"/>
    </row>
    <row r="8" spans="1:11" x14ac:dyDescent="0.25">
      <c r="A8" s="20" t="s">
        <v>4</v>
      </c>
    </row>
    <row r="9" spans="1:11" x14ac:dyDescent="0.25">
      <c r="A9" s="14" t="s">
        <v>22</v>
      </c>
    </row>
    <row r="10" spans="1:11" ht="30" x14ac:dyDescent="0.25">
      <c r="A10" s="11" t="s">
        <v>0</v>
      </c>
      <c r="B10" s="6" t="s">
        <v>12</v>
      </c>
      <c r="C10" s="6" t="s">
        <v>1</v>
      </c>
      <c r="D10" s="10" t="s">
        <v>7</v>
      </c>
      <c r="E10" s="27" t="s">
        <v>5</v>
      </c>
      <c r="F10" s="26" t="s">
        <v>10</v>
      </c>
      <c r="G10" s="26" t="s">
        <v>6</v>
      </c>
      <c r="H10" s="6" t="s">
        <v>13</v>
      </c>
      <c r="I10" s="10" t="s">
        <v>33</v>
      </c>
      <c r="J10" s="10" t="s">
        <v>34</v>
      </c>
      <c r="K10" s="10" t="s">
        <v>35</v>
      </c>
    </row>
    <row r="11" spans="1:11" x14ac:dyDescent="0.25">
      <c r="A11" s="1" t="s">
        <v>23</v>
      </c>
      <c r="B11" s="2">
        <v>0</v>
      </c>
      <c r="C11" s="18">
        <v>10</v>
      </c>
      <c r="D11" s="3">
        <v>1780</v>
      </c>
      <c r="E11" s="3">
        <v>0</v>
      </c>
      <c r="F11" s="3">
        <f>+((B11*C11)*E11)</f>
        <v>0</v>
      </c>
      <c r="G11" s="3">
        <f>+((D11*C11)+F11)</f>
        <v>17800</v>
      </c>
      <c r="H11" s="3">
        <f>+G11*1</f>
        <v>17800</v>
      </c>
      <c r="I11" s="3">
        <f>+G11+F11</f>
        <v>17800</v>
      </c>
      <c r="J11" s="3">
        <f>+I11+F11</f>
        <v>17800</v>
      </c>
      <c r="K11" s="3">
        <f>+J11+F11</f>
        <v>17800</v>
      </c>
    </row>
    <row r="12" spans="1:11" x14ac:dyDescent="0.25">
      <c r="A12" s="1" t="s">
        <v>24</v>
      </c>
      <c r="B12" s="2">
        <v>0</v>
      </c>
      <c r="C12" s="18">
        <v>10</v>
      </c>
      <c r="D12" s="3">
        <v>2809</v>
      </c>
      <c r="E12" s="3">
        <v>0</v>
      </c>
      <c r="F12" s="3">
        <f>+((B12*C12)*E12)</f>
        <v>0</v>
      </c>
      <c r="G12" s="3">
        <f>+((D12*C12)+F12)</f>
        <v>28090</v>
      </c>
      <c r="H12" s="3">
        <f>+G12*1</f>
        <v>28090</v>
      </c>
      <c r="I12" s="3">
        <f>+G12+F12</f>
        <v>28090</v>
      </c>
      <c r="J12" s="3">
        <f>+I12+F12</f>
        <v>28090</v>
      </c>
      <c r="K12" s="3">
        <f>+J12+F12</f>
        <v>28090</v>
      </c>
    </row>
    <row r="14" spans="1:11" ht="45" x14ac:dyDescent="0.25">
      <c r="A14" s="23" t="s">
        <v>19</v>
      </c>
      <c r="G14" s="11" t="s">
        <v>0</v>
      </c>
      <c r="H14" s="10" t="s">
        <v>37</v>
      </c>
      <c r="I14" s="10" t="s">
        <v>25</v>
      </c>
      <c r="J14" s="10" t="s">
        <v>26</v>
      </c>
      <c r="K14" s="10" t="s">
        <v>27</v>
      </c>
    </row>
    <row r="15" spans="1:11" x14ac:dyDescent="0.25">
      <c r="G15" s="1" t="s">
        <v>23</v>
      </c>
      <c r="H15" s="21">
        <f t="shared" ref="H15:K16" si="0">+H5-H11</f>
        <v>-1030</v>
      </c>
      <c r="I15" s="21">
        <f t="shared" si="0"/>
        <v>15740</v>
      </c>
      <c r="J15" s="21">
        <f t="shared" si="0"/>
        <v>32510</v>
      </c>
      <c r="K15" s="21">
        <f t="shared" si="0"/>
        <v>49280</v>
      </c>
    </row>
    <row r="16" spans="1:11" ht="14.45" customHeight="1" x14ac:dyDescent="0.25">
      <c r="A16" s="41" t="s">
        <v>40</v>
      </c>
      <c r="B16" s="42"/>
      <c r="C16" s="42"/>
      <c r="D16" s="42"/>
      <c r="E16" s="43"/>
      <c r="G16" s="1" t="s">
        <v>24</v>
      </c>
      <c r="H16" s="21">
        <f t="shared" si="0"/>
        <v>-140</v>
      </c>
      <c r="I16" s="21">
        <f t="shared" si="0"/>
        <v>27810</v>
      </c>
      <c r="J16" s="21">
        <f t="shared" si="0"/>
        <v>55760</v>
      </c>
      <c r="K16" s="21">
        <f t="shared" si="0"/>
        <v>83710</v>
      </c>
    </row>
    <row r="17" spans="1:5" x14ac:dyDescent="0.25">
      <c r="A17" s="44"/>
      <c r="B17" s="45"/>
      <c r="C17" s="45"/>
      <c r="D17" s="45"/>
      <c r="E17" s="46"/>
    </row>
    <row r="18" spans="1:5" x14ac:dyDescent="0.25">
      <c r="A18" s="44"/>
      <c r="B18" s="45"/>
      <c r="C18" s="45"/>
      <c r="D18" s="45"/>
      <c r="E18" s="46"/>
    </row>
    <row r="19" spans="1:5" x14ac:dyDescent="0.25">
      <c r="A19" s="44"/>
      <c r="B19" s="45"/>
      <c r="C19" s="45"/>
      <c r="D19" s="45"/>
      <c r="E19" s="46"/>
    </row>
    <row r="20" spans="1:5" x14ac:dyDescent="0.25">
      <c r="A20" s="44"/>
      <c r="B20" s="45"/>
      <c r="C20" s="45"/>
      <c r="D20" s="45"/>
      <c r="E20" s="46"/>
    </row>
    <row r="21" spans="1:5" x14ac:dyDescent="0.25">
      <c r="A21" s="44"/>
      <c r="B21" s="45"/>
      <c r="C21" s="45"/>
      <c r="D21" s="45"/>
      <c r="E21" s="46"/>
    </row>
    <row r="22" spans="1:5" x14ac:dyDescent="0.25">
      <c r="A22" s="44"/>
      <c r="B22" s="45"/>
      <c r="C22" s="45"/>
      <c r="D22" s="45"/>
      <c r="E22" s="46"/>
    </row>
    <row r="23" spans="1:5" x14ac:dyDescent="0.25">
      <c r="A23" s="44"/>
      <c r="B23" s="45"/>
      <c r="C23" s="45"/>
      <c r="D23" s="45"/>
      <c r="E23" s="46"/>
    </row>
    <row r="24" spans="1:5" x14ac:dyDescent="0.25">
      <c r="A24" s="44"/>
      <c r="B24" s="45"/>
      <c r="C24" s="45"/>
      <c r="D24" s="45"/>
      <c r="E24" s="46"/>
    </row>
    <row r="25" spans="1:5" x14ac:dyDescent="0.25">
      <c r="A25" s="44"/>
      <c r="B25" s="45"/>
      <c r="C25" s="45"/>
      <c r="D25" s="45"/>
      <c r="E25" s="46"/>
    </row>
    <row r="26" spans="1:5" x14ac:dyDescent="0.25">
      <c r="A26" s="44"/>
      <c r="B26" s="45"/>
      <c r="C26" s="45"/>
      <c r="D26" s="45"/>
      <c r="E26" s="46"/>
    </row>
    <row r="27" spans="1:5" x14ac:dyDescent="0.25">
      <c r="A27" s="44"/>
      <c r="B27" s="45"/>
      <c r="C27" s="45"/>
      <c r="D27" s="45"/>
      <c r="E27" s="46"/>
    </row>
    <row r="28" spans="1:5" x14ac:dyDescent="0.25">
      <c r="A28" s="44"/>
      <c r="B28" s="45"/>
      <c r="C28" s="45"/>
      <c r="D28" s="45"/>
      <c r="E28" s="46"/>
    </row>
    <row r="29" spans="1:5" x14ac:dyDescent="0.25">
      <c r="A29" s="44"/>
      <c r="B29" s="45"/>
      <c r="C29" s="45"/>
      <c r="D29" s="45"/>
      <c r="E29" s="46"/>
    </row>
    <row r="30" spans="1:5" x14ac:dyDescent="0.25">
      <c r="A30" s="44"/>
      <c r="B30" s="45"/>
      <c r="C30" s="45"/>
      <c r="D30" s="45"/>
      <c r="E30" s="46"/>
    </row>
    <row r="31" spans="1:5" x14ac:dyDescent="0.25">
      <c r="A31" s="44"/>
      <c r="B31" s="45"/>
      <c r="C31" s="45"/>
      <c r="D31" s="45"/>
      <c r="E31" s="46"/>
    </row>
    <row r="32" spans="1:5" x14ac:dyDescent="0.25">
      <c r="A32" s="44"/>
      <c r="B32" s="45"/>
      <c r="C32" s="45"/>
      <c r="D32" s="45"/>
      <c r="E32" s="46"/>
    </row>
    <row r="33" spans="1:5" x14ac:dyDescent="0.25">
      <c r="A33" s="44"/>
      <c r="B33" s="45"/>
      <c r="C33" s="45"/>
      <c r="D33" s="45"/>
      <c r="E33" s="46"/>
    </row>
    <row r="34" spans="1:5" x14ac:dyDescent="0.25">
      <c r="A34" s="44"/>
      <c r="B34" s="45"/>
      <c r="C34" s="45"/>
      <c r="D34" s="45"/>
      <c r="E34" s="46"/>
    </row>
    <row r="35" spans="1:5" x14ac:dyDescent="0.25">
      <c r="A35" s="44"/>
      <c r="B35" s="45"/>
      <c r="C35" s="45"/>
      <c r="D35" s="45"/>
      <c r="E35" s="46"/>
    </row>
    <row r="36" spans="1:5" x14ac:dyDescent="0.25">
      <c r="A36" s="44"/>
      <c r="B36" s="45"/>
      <c r="C36" s="45"/>
      <c r="D36" s="45"/>
      <c r="E36" s="46"/>
    </row>
    <row r="37" spans="1:5" x14ac:dyDescent="0.25">
      <c r="A37" s="47"/>
      <c r="B37" s="48"/>
      <c r="C37" s="48"/>
      <c r="D37" s="48"/>
      <c r="E37" s="49"/>
    </row>
  </sheetData>
  <mergeCells count="1">
    <mergeCell ref="A16:E3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G25" sqref="G25"/>
    </sheetView>
  </sheetViews>
  <sheetFormatPr defaultColWidth="9.140625" defaultRowHeight="15" x14ac:dyDescent="0.25"/>
  <cols>
    <col min="1" max="1" width="49.7109375" bestFit="1" customWidth="1"/>
    <col min="2" max="2" width="10.28515625" style="4" bestFit="1" customWidth="1"/>
    <col min="3" max="3" width="12.140625" style="4" bestFit="1" customWidth="1"/>
    <col min="4" max="4" width="13.85546875" style="4" bestFit="1" customWidth="1"/>
    <col min="5" max="5" width="14.28515625" style="4" bestFit="1" customWidth="1"/>
    <col min="6" max="6" width="14.5703125" style="4" bestFit="1" customWidth="1"/>
    <col min="7" max="7" width="13.7109375" style="4" bestFit="1" customWidth="1"/>
    <col min="8" max="8" width="13.28515625" style="4" bestFit="1" customWidth="1"/>
    <col min="9" max="9" width="12.28515625" style="4" bestFit="1" customWidth="1"/>
    <col min="10" max="10" width="14.28515625" style="4" bestFit="1" customWidth="1"/>
    <col min="11" max="11" width="16.28515625" style="4" bestFit="1" customWidth="1"/>
  </cols>
  <sheetData>
    <row r="1" spans="1:11" ht="26.25" x14ac:dyDescent="0.4">
      <c r="A1" s="28" t="s">
        <v>28</v>
      </c>
    </row>
    <row r="2" spans="1:11" x14ac:dyDescent="0.25">
      <c r="A2" s="29" t="s">
        <v>21</v>
      </c>
    </row>
    <row r="3" spans="1:11" x14ac:dyDescent="0.25">
      <c r="A3" s="17" t="s">
        <v>29</v>
      </c>
    </row>
    <row r="4" spans="1:11" ht="45" x14ac:dyDescent="0.25">
      <c r="A4" s="11" t="s">
        <v>0</v>
      </c>
      <c r="B4" s="6" t="s">
        <v>11</v>
      </c>
      <c r="C4" s="6" t="s">
        <v>1</v>
      </c>
      <c r="D4" s="10" t="s">
        <v>8</v>
      </c>
      <c r="E4" s="9" t="s">
        <v>43</v>
      </c>
      <c r="F4" s="10" t="s">
        <v>20</v>
      </c>
      <c r="G4" s="6" t="s">
        <v>9</v>
      </c>
      <c r="H4" s="6" t="s">
        <v>13</v>
      </c>
      <c r="I4" s="10" t="s">
        <v>33</v>
      </c>
      <c r="J4" s="10" t="s">
        <v>34</v>
      </c>
      <c r="K4" s="10" t="s">
        <v>35</v>
      </c>
    </row>
    <row r="5" spans="1:11" x14ac:dyDescent="0.25">
      <c r="A5" s="1" t="s">
        <v>2</v>
      </c>
      <c r="B5" s="18">
        <v>52</v>
      </c>
      <c r="C5" s="18">
        <v>10</v>
      </c>
      <c r="D5" s="19">
        <v>30</v>
      </c>
      <c r="E5" s="22">
        <f>+D5*1.075</f>
        <v>32.25</v>
      </c>
      <c r="F5" s="3">
        <f>+E5*B5*C5</f>
        <v>16770</v>
      </c>
      <c r="G5" s="19">
        <v>0</v>
      </c>
      <c r="H5" s="3">
        <f>+G5+F5</f>
        <v>16770</v>
      </c>
      <c r="I5" s="3">
        <f>+((F5*2)+G5)</f>
        <v>33540</v>
      </c>
      <c r="J5" s="3">
        <f>+((F5*3)+G5)</f>
        <v>50310</v>
      </c>
      <c r="K5" s="3">
        <f>+((F5*4)+G5)</f>
        <v>67080</v>
      </c>
    </row>
    <row r="6" spans="1:11" x14ac:dyDescent="0.25">
      <c r="A6" s="1" t="s">
        <v>3</v>
      </c>
      <c r="B6" s="18">
        <v>52</v>
      </c>
      <c r="C6" s="18">
        <v>10</v>
      </c>
      <c r="D6" s="19">
        <v>50</v>
      </c>
      <c r="E6" s="22">
        <f>+D6*1.075</f>
        <v>53.75</v>
      </c>
      <c r="F6" s="3">
        <f>+E6*B6*C6</f>
        <v>27950</v>
      </c>
      <c r="G6" s="19">
        <v>0</v>
      </c>
      <c r="H6" s="3">
        <f>+G6+F6</f>
        <v>27950</v>
      </c>
      <c r="I6" s="3">
        <f>+((F6*2)+G6)</f>
        <v>55900</v>
      </c>
      <c r="J6" s="3">
        <f>+((F6*3)+G6)</f>
        <v>83850</v>
      </c>
      <c r="K6" s="3">
        <f>+((F6*4)+G6)</f>
        <v>111800</v>
      </c>
    </row>
    <row r="7" spans="1:11" x14ac:dyDescent="0.25">
      <c r="D7" s="5"/>
      <c r="E7" s="5"/>
      <c r="F7" s="5"/>
      <c r="G7" s="5"/>
      <c r="H7" s="5"/>
      <c r="I7" s="5"/>
      <c r="J7" s="5"/>
      <c r="K7" s="5"/>
    </row>
    <row r="9" spans="1:11" x14ac:dyDescent="0.25">
      <c r="A9" s="15" t="s">
        <v>4</v>
      </c>
    </row>
    <row r="10" spans="1:11" x14ac:dyDescent="0.25">
      <c r="A10" s="14" t="s">
        <v>16</v>
      </c>
    </row>
    <row r="11" spans="1:11" ht="30" x14ac:dyDescent="0.25">
      <c r="A11" s="11" t="s">
        <v>0</v>
      </c>
      <c r="B11" s="6" t="s">
        <v>12</v>
      </c>
      <c r="C11" s="6" t="s">
        <v>1</v>
      </c>
      <c r="D11" s="10" t="s">
        <v>7</v>
      </c>
      <c r="E11" s="27" t="s">
        <v>5</v>
      </c>
      <c r="F11" s="26" t="s">
        <v>10</v>
      </c>
      <c r="G11" s="26" t="s">
        <v>6</v>
      </c>
      <c r="H11" s="6" t="s">
        <v>13</v>
      </c>
      <c r="I11" s="10" t="s">
        <v>33</v>
      </c>
      <c r="J11" s="10" t="s">
        <v>34</v>
      </c>
      <c r="K11" s="10" t="s">
        <v>35</v>
      </c>
    </row>
    <row r="12" spans="1:11" x14ac:dyDescent="0.25">
      <c r="A12" s="1" t="s">
        <v>14</v>
      </c>
      <c r="B12" s="2">
        <v>0</v>
      </c>
      <c r="C12" s="18">
        <v>10</v>
      </c>
      <c r="D12" s="3">
        <v>441</v>
      </c>
      <c r="E12" s="3">
        <v>0</v>
      </c>
      <c r="F12" s="3">
        <f>+((B12*C12)*E12)</f>
        <v>0</v>
      </c>
      <c r="G12" s="3">
        <f>+((D12*C12)+F12)</f>
        <v>4410</v>
      </c>
      <c r="H12" s="3">
        <f>+G12*1</f>
        <v>4410</v>
      </c>
      <c r="I12" s="3">
        <f>+G12+F12</f>
        <v>4410</v>
      </c>
      <c r="J12" s="3">
        <f>+I12+F12</f>
        <v>4410</v>
      </c>
      <c r="K12" s="3">
        <f>+J12+F12</f>
        <v>4410</v>
      </c>
    </row>
    <row r="13" spans="1:11" x14ac:dyDescent="0.25">
      <c r="A13" s="1" t="s">
        <v>15</v>
      </c>
      <c r="B13" s="2">
        <v>0</v>
      </c>
      <c r="C13" s="18">
        <v>10</v>
      </c>
      <c r="D13" s="3">
        <v>699</v>
      </c>
      <c r="E13" s="3">
        <v>0</v>
      </c>
      <c r="F13" s="3">
        <f>+((B13*C13)*E13)</f>
        <v>0</v>
      </c>
      <c r="G13" s="3">
        <f>+((D13*C13)+F13)</f>
        <v>6990</v>
      </c>
      <c r="H13" s="3">
        <f>+G13*1</f>
        <v>6990</v>
      </c>
      <c r="I13" s="3">
        <f>+G13+F13</f>
        <v>6990</v>
      </c>
      <c r="J13" s="3">
        <f>+I13+F13</f>
        <v>6990</v>
      </c>
      <c r="K13" s="3">
        <f>+J13+F13</f>
        <v>6990</v>
      </c>
    </row>
    <row r="15" spans="1:11" ht="45" x14ac:dyDescent="0.25">
      <c r="A15" s="25" t="s">
        <v>19</v>
      </c>
      <c r="G15" s="11" t="s">
        <v>0</v>
      </c>
      <c r="H15" s="10" t="s">
        <v>37</v>
      </c>
      <c r="I15" s="10" t="s">
        <v>25</v>
      </c>
      <c r="J15" s="10" t="s">
        <v>26</v>
      </c>
      <c r="K15" s="10" t="s">
        <v>27</v>
      </c>
    </row>
    <row r="16" spans="1:11" x14ac:dyDescent="0.25">
      <c r="G16" s="1" t="s">
        <v>14</v>
      </c>
      <c r="H16" s="8">
        <f>+H5-H12</f>
        <v>12360</v>
      </c>
      <c r="I16" s="8">
        <f>+I5-I12</f>
        <v>29130</v>
      </c>
      <c r="J16" s="8">
        <f>+J5-J12</f>
        <v>45900</v>
      </c>
      <c r="K16" s="8">
        <f>+K5-K12</f>
        <v>62670</v>
      </c>
    </row>
    <row r="17" spans="1:11" ht="14.45" customHeight="1" x14ac:dyDescent="0.25">
      <c r="A17" s="41" t="s">
        <v>41</v>
      </c>
      <c r="B17" s="42"/>
      <c r="C17" s="42"/>
      <c r="D17" s="42"/>
      <c r="E17" s="43"/>
      <c r="G17" s="1" t="s">
        <v>24</v>
      </c>
      <c r="H17" s="21">
        <f t="shared" ref="H17:J17" si="0">+H6-H13</f>
        <v>20960</v>
      </c>
      <c r="I17" s="21">
        <f t="shared" si="0"/>
        <v>48910</v>
      </c>
      <c r="J17" s="21">
        <f t="shared" si="0"/>
        <v>76860</v>
      </c>
      <c r="K17" s="21">
        <f>+K6-K13</f>
        <v>104810</v>
      </c>
    </row>
    <row r="18" spans="1:11" x14ac:dyDescent="0.25">
      <c r="A18" s="44"/>
      <c r="B18" s="50"/>
      <c r="C18" s="50"/>
      <c r="D18" s="50"/>
      <c r="E18" s="46"/>
    </row>
    <row r="19" spans="1:11" x14ac:dyDescent="0.25">
      <c r="A19" s="44"/>
      <c r="B19" s="50"/>
      <c r="C19" s="50"/>
      <c r="D19" s="50"/>
      <c r="E19" s="46"/>
    </row>
    <row r="20" spans="1:11" x14ac:dyDescent="0.25">
      <c r="A20" s="44"/>
      <c r="B20" s="50"/>
      <c r="C20" s="50"/>
      <c r="D20" s="50"/>
      <c r="E20" s="46"/>
    </row>
    <row r="21" spans="1:11" x14ac:dyDescent="0.25">
      <c r="A21" s="44"/>
      <c r="B21" s="50"/>
      <c r="C21" s="50"/>
      <c r="D21" s="50"/>
      <c r="E21" s="46"/>
    </row>
    <row r="22" spans="1:11" x14ac:dyDescent="0.25">
      <c r="A22" s="44"/>
      <c r="B22" s="50"/>
      <c r="C22" s="50"/>
      <c r="D22" s="50"/>
      <c r="E22" s="46"/>
    </row>
    <row r="23" spans="1:11" x14ac:dyDescent="0.25">
      <c r="A23" s="44"/>
      <c r="B23" s="50"/>
      <c r="C23" s="50"/>
      <c r="D23" s="50"/>
      <c r="E23" s="46"/>
    </row>
    <row r="24" spans="1:11" x14ac:dyDescent="0.25">
      <c r="A24" s="44"/>
      <c r="B24" s="50"/>
      <c r="C24" s="50"/>
      <c r="D24" s="50"/>
      <c r="E24" s="46"/>
    </row>
    <row r="25" spans="1:11" x14ac:dyDescent="0.25">
      <c r="A25" s="44"/>
      <c r="B25" s="50"/>
      <c r="C25" s="50"/>
      <c r="D25" s="50"/>
      <c r="E25" s="46"/>
    </row>
    <row r="26" spans="1:11" x14ac:dyDescent="0.25">
      <c r="A26" s="44"/>
      <c r="B26" s="50"/>
      <c r="C26" s="50"/>
      <c r="D26" s="50"/>
      <c r="E26" s="46"/>
    </row>
    <row r="27" spans="1:11" x14ac:dyDescent="0.25">
      <c r="A27" s="44"/>
      <c r="B27" s="50"/>
      <c r="C27" s="50"/>
      <c r="D27" s="50"/>
      <c r="E27" s="46"/>
    </row>
    <row r="28" spans="1:11" x14ac:dyDescent="0.25">
      <c r="A28" s="44"/>
      <c r="B28" s="50"/>
      <c r="C28" s="50"/>
      <c r="D28" s="50"/>
      <c r="E28" s="46"/>
    </row>
    <row r="29" spans="1:11" x14ac:dyDescent="0.25">
      <c r="A29" s="44"/>
      <c r="B29" s="50"/>
      <c r="C29" s="50"/>
      <c r="D29" s="50"/>
      <c r="E29" s="46"/>
    </row>
    <row r="30" spans="1:11" x14ac:dyDescent="0.25">
      <c r="A30" s="44"/>
      <c r="B30" s="50"/>
      <c r="C30" s="50"/>
      <c r="D30" s="50"/>
      <c r="E30" s="46"/>
    </row>
    <row r="31" spans="1:11" x14ac:dyDescent="0.25">
      <c r="A31" s="44"/>
      <c r="B31" s="50"/>
      <c r="C31" s="50"/>
      <c r="D31" s="50"/>
      <c r="E31" s="46"/>
    </row>
    <row r="32" spans="1:11" x14ac:dyDescent="0.25">
      <c r="A32" s="44"/>
      <c r="B32" s="50"/>
      <c r="C32" s="50"/>
      <c r="D32" s="50"/>
      <c r="E32" s="46"/>
    </row>
    <row r="33" spans="1:5" x14ac:dyDescent="0.25">
      <c r="A33" s="44"/>
      <c r="B33" s="50"/>
      <c r="C33" s="50"/>
      <c r="D33" s="50"/>
      <c r="E33" s="46"/>
    </row>
    <row r="34" spans="1:5" x14ac:dyDescent="0.25">
      <c r="A34" s="44"/>
      <c r="B34" s="50"/>
      <c r="C34" s="50"/>
      <c r="D34" s="50"/>
      <c r="E34" s="46"/>
    </row>
    <row r="35" spans="1:5" x14ac:dyDescent="0.25">
      <c r="A35" s="47"/>
      <c r="B35" s="48"/>
      <c r="C35" s="48"/>
      <c r="D35" s="48"/>
      <c r="E35" s="49"/>
    </row>
  </sheetData>
  <mergeCells count="1">
    <mergeCell ref="A17:E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workbookViewId="0">
      <selection activeCell="D31" sqref="D31"/>
    </sheetView>
  </sheetViews>
  <sheetFormatPr defaultColWidth="9.140625" defaultRowHeight="15" x14ac:dyDescent="0.25"/>
  <cols>
    <col min="1" max="1" width="50.7109375" bestFit="1" customWidth="1"/>
    <col min="2" max="2" width="10.28515625" style="4" bestFit="1" customWidth="1"/>
    <col min="3" max="3" width="12.140625" style="4" bestFit="1" customWidth="1"/>
    <col min="4" max="4" width="13.85546875" style="4" bestFit="1" customWidth="1"/>
    <col min="5" max="5" width="14.28515625" style="4" bestFit="1" customWidth="1"/>
    <col min="6" max="6" width="14.5703125" style="4" bestFit="1" customWidth="1"/>
    <col min="7" max="7" width="13.7109375" style="4" bestFit="1" customWidth="1"/>
    <col min="8" max="8" width="13.28515625" style="4" bestFit="1" customWidth="1"/>
    <col min="9" max="9" width="12.42578125" style="4" customWidth="1"/>
    <col min="10" max="10" width="14.28515625" style="4" bestFit="1" customWidth="1"/>
    <col min="11" max="11" width="16.28515625" style="4" bestFit="1" customWidth="1"/>
  </cols>
  <sheetData>
    <row r="1" spans="1:11" ht="26.25" x14ac:dyDescent="0.4">
      <c r="A1" s="28" t="s">
        <v>38</v>
      </c>
    </row>
    <row r="2" spans="1:11" x14ac:dyDescent="0.25">
      <c r="A2" s="29" t="s">
        <v>21</v>
      </c>
    </row>
    <row r="3" spans="1:11" x14ac:dyDescent="0.25">
      <c r="A3" s="17" t="s">
        <v>29</v>
      </c>
    </row>
    <row r="4" spans="1:11" ht="45" x14ac:dyDescent="0.25">
      <c r="A4" s="11" t="s">
        <v>0</v>
      </c>
      <c r="B4" s="6" t="s">
        <v>11</v>
      </c>
      <c r="C4" s="6" t="s">
        <v>1</v>
      </c>
      <c r="D4" s="10" t="s">
        <v>8</v>
      </c>
      <c r="E4" s="9" t="s">
        <v>43</v>
      </c>
      <c r="F4" s="10" t="s">
        <v>20</v>
      </c>
      <c r="G4" s="6" t="s">
        <v>9</v>
      </c>
      <c r="H4" s="6" t="s">
        <v>13</v>
      </c>
      <c r="I4" s="10" t="s">
        <v>33</v>
      </c>
      <c r="J4" s="10" t="s">
        <v>34</v>
      </c>
      <c r="K4" s="10" t="s">
        <v>35</v>
      </c>
    </row>
    <row r="5" spans="1:11" x14ac:dyDescent="0.25">
      <c r="A5" s="1" t="s">
        <v>2</v>
      </c>
      <c r="B5" s="18">
        <v>52</v>
      </c>
      <c r="C5" s="18">
        <v>10</v>
      </c>
      <c r="D5" s="19">
        <v>30</v>
      </c>
      <c r="E5" s="22">
        <f>+D5*1.075</f>
        <v>32.25</v>
      </c>
      <c r="F5" s="3">
        <f>+E5*B5*C5</f>
        <v>16770</v>
      </c>
      <c r="G5" s="19">
        <v>0</v>
      </c>
      <c r="H5" s="3">
        <f>+G5+F5</f>
        <v>16770</v>
      </c>
      <c r="I5" s="3">
        <f>+((F5*2)+G5)</f>
        <v>33540</v>
      </c>
      <c r="J5" s="3">
        <f>+((F5*3)+G5)</f>
        <v>50310</v>
      </c>
      <c r="K5" s="3">
        <f>+((F5*4)+G5)</f>
        <v>67080</v>
      </c>
    </row>
    <row r="6" spans="1:11" x14ac:dyDescent="0.25">
      <c r="A6" s="1" t="s">
        <v>3</v>
      </c>
      <c r="B6" s="18">
        <v>52</v>
      </c>
      <c r="C6" s="18">
        <v>10</v>
      </c>
      <c r="D6" s="19">
        <v>50</v>
      </c>
      <c r="E6" s="22">
        <f>+D6*1.075</f>
        <v>53.75</v>
      </c>
      <c r="F6" s="3">
        <f>+E6*B6*C6</f>
        <v>27950</v>
      </c>
      <c r="G6" s="19">
        <v>0</v>
      </c>
      <c r="H6" s="3">
        <f>+G6+F6</f>
        <v>27950</v>
      </c>
      <c r="I6" s="3">
        <f>+((F6*2)+G6)</f>
        <v>55900</v>
      </c>
      <c r="J6" s="3">
        <f>+((F6*3)+G6)</f>
        <v>83850</v>
      </c>
      <c r="K6" s="3">
        <f>+((F6*4)+G6)</f>
        <v>111800</v>
      </c>
    </row>
    <row r="7" spans="1:11" x14ac:dyDescent="0.25">
      <c r="D7" s="5"/>
      <c r="E7" s="5"/>
      <c r="F7" s="5"/>
      <c r="G7" s="5"/>
      <c r="H7" s="5"/>
      <c r="I7" s="5"/>
      <c r="J7" s="5"/>
      <c r="K7" s="5"/>
    </row>
    <row r="9" spans="1:11" x14ac:dyDescent="0.25">
      <c r="A9" s="15" t="s">
        <v>4</v>
      </c>
    </row>
    <row r="10" spans="1:11" x14ac:dyDescent="0.25">
      <c r="A10" s="14" t="s">
        <v>16</v>
      </c>
    </row>
    <row r="11" spans="1:11" ht="30" x14ac:dyDescent="0.25">
      <c r="A11" s="11" t="s">
        <v>0</v>
      </c>
      <c r="B11" s="6" t="s">
        <v>12</v>
      </c>
      <c r="C11" s="6" t="s">
        <v>1</v>
      </c>
      <c r="D11" s="10" t="s">
        <v>7</v>
      </c>
      <c r="E11" s="27" t="s">
        <v>5</v>
      </c>
      <c r="F11" s="26" t="s">
        <v>10</v>
      </c>
      <c r="G11" s="26" t="s">
        <v>6</v>
      </c>
      <c r="H11" s="6" t="s">
        <v>13</v>
      </c>
      <c r="I11" s="10" t="s">
        <v>33</v>
      </c>
      <c r="J11" s="10" t="s">
        <v>34</v>
      </c>
      <c r="K11" s="10" t="s">
        <v>35</v>
      </c>
    </row>
    <row r="12" spans="1:11" x14ac:dyDescent="0.25">
      <c r="A12" s="1" t="s">
        <v>14</v>
      </c>
      <c r="B12" s="2">
        <v>0</v>
      </c>
      <c r="C12" s="18">
        <v>10</v>
      </c>
      <c r="D12" s="3">
        <v>441</v>
      </c>
      <c r="E12" s="3">
        <v>0</v>
      </c>
      <c r="F12" s="3">
        <f>+((B12*C12)*E12)</f>
        <v>0</v>
      </c>
      <c r="G12" s="3">
        <f>+((D12*C12)+F12)</f>
        <v>4410</v>
      </c>
      <c r="H12" s="3">
        <f>+G12*1</f>
        <v>4410</v>
      </c>
      <c r="I12" s="3">
        <f>+G12+F12</f>
        <v>4410</v>
      </c>
      <c r="J12" s="3">
        <f>+I12+F12</f>
        <v>4410</v>
      </c>
      <c r="K12" s="3">
        <f>+J12+F12</f>
        <v>4410</v>
      </c>
    </row>
    <row r="13" spans="1:11" x14ac:dyDescent="0.25">
      <c r="A13" s="1" t="s">
        <v>15</v>
      </c>
      <c r="B13" s="2">
        <v>0</v>
      </c>
      <c r="C13" s="18">
        <v>10</v>
      </c>
      <c r="D13" s="3">
        <v>699</v>
      </c>
      <c r="E13" s="3">
        <v>0</v>
      </c>
      <c r="F13" s="3">
        <f>+((B13*C13)*E13)</f>
        <v>0</v>
      </c>
      <c r="G13" s="3">
        <f>+((D13*C13)+F13)</f>
        <v>6990</v>
      </c>
      <c r="H13" s="3">
        <f>+G13*1</f>
        <v>6990</v>
      </c>
      <c r="I13" s="3">
        <f>+G13+F13</f>
        <v>6990</v>
      </c>
      <c r="J13" s="3">
        <f>+I13+F13</f>
        <v>6990</v>
      </c>
      <c r="K13" s="3">
        <f>+J13+F13</f>
        <v>6990</v>
      </c>
    </row>
    <row r="15" spans="1:11" ht="45" x14ac:dyDescent="0.25">
      <c r="A15" s="25" t="s">
        <v>19</v>
      </c>
      <c r="G15" s="11" t="s">
        <v>0</v>
      </c>
      <c r="H15" s="10" t="s">
        <v>37</v>
      </c>
      <c r="I15" s="10" t="s">
        <v>25</v>
      </c>
      <c r="J15" s="10" t="s">
        <v>26</v>
      </c>
      <c r="K15" s="10" t="s">
        <v>27</v>
      </c>
    </row>
    <row r="16" spans="1:11" x14ac:dyDescent="0.25">
      <c r="G16" s="1" t="s">
        <v>14</v>
      </c>
      <c r="H16" s="8">
        <f t="shared" ref="H16:K17" si="0">+H5-H12</f>
        <v>12360</v>
      </c>
      <c r="I16" s="8">
        <f t="shared" si="0"/>
        <v>29130</v>
      </c>
      <c r="J16" s="8">
        <f t="shared" si="0"/>
        <v>45900</v>
      </c>
      <c r="K16" s="8">
        <f t="shared" si="0"/>
        <v>62670</v>
      </c>
    </row>
    <row r="17" spans="1:11" x14ac:dyDescent="0.25">
      <c r="G17" s="1" t="s">
        <v>18</v>
      </c>
      <c r="H17" s="8">
        <f t="shared" si="0"/>
        <v>20960</v>
      </c>
      <c r="I17" s="8">
        <f t="shared" si="0"/>
        <v>48910</v>
      </c>
      <c r="J17" s="8">
        <f t="shared" si="0"/>
        <v>76860</v>
      </c>
      <c r="K17" s="8">
        <f t="shared" si="0"/>
        <v>104810</v>
      </c>
    </row>
    <row r="18" spans="1:11" x14ac:dyDescent="0.25">
      <c r="A18" s="16" t="s">
        <v>4</v>
      </c>
    </row>
    <row r="19" spans="1:11" x14ac:dyDescent="0.25">
      <c r="A19" s="14" t="s">
        <v>17</v>
      </c>
    </row>
    <row r="20" spans="1:11" ht="30" x14ac:dyDescent="0.25">
      <c r="A20" s="11" t="s">
        <v>0</v>
      </c>
      <c r="B20" s="6" t="s">
        <v>12</v>
      </c>
      <c r="C20" s="6" t="s">
        <v>1</v>
      </c>
      <c r="D20" s="10" t="s">
        <v>7</v>
      </c>
      <c r="E20" s="7" t="s">
        <v>5</v>
      </c>
      <c r="F20" s="6" t="s">
        <v>10</v>
      </c>
      <c r="G20" s="6" t="s">
        <v>6</v>
      </c>
      <c r="H20" s="6" t="s">
        <v>13</v>
      </c>
      <c r="I20" s="10" t="s">
        <v>33</v>
      </c>
      <c r="J20" s="10" t="s">
        <v>34</v>
      </c>
      <c r="K20" s="10" t="s">
        <v>35</v>
      </c>
    </row>
    <row r="21" spans="1:11" x14ac:dyDescent="0.25">
      <c r="A21" s="1" t="s">
        <v>2</v>
      </c>
      <c r="B21" s="18">
        <v>0</v>
      </c>
      <c r="C21" s="18">
        <v>10</v>
      </c>
      <c r="D21" s="3">
        <v>1289</v>
      </c>
      <c r="E21" s="3">
        <v>200</v>
      </c>
      <c r="F21" s="3">
        <f>+((B21*C21)*E21)</f>
        <v>0</v>
      </c>
      <c r="G21" s="3">
        <f>+((D21*C21)+F21)</f>
        <v>12890</v>
      </c>
      <c r="H21" s="3">
        <f>+G21*1</f>
        <v>12890</v>
      </c>
      <c r="I21" s="3">
        <f>+G21+F21</f>
        <v>12890</v>
      </c>
      <c r="J21" s="3">
        <f>+I21+F21</f>
        <v>12890</v>
      </c>
      <c r="K21" s="3">
        <f>+J21+F21</f>
        <v>12890</v>
      </c>
    </row>
    <row r="22" spans="1:11" x14ac:dyDescent="0.25">
      <c r="A22" s="1" t="s">
        <v>3</v>
      </c>
      <c r="B22" s="18">
        <v>0</v>
      </c>
      <c r="C22" s="18">
        <v>10</v>
      </c>
      <c r="D22" s="3">
        <v>2323</v>
      </c>
      <c r="E22" s="3">
        <v>200</v>
      </c>
      <c r="F22" s="3">
        <f>+((B22*C22)*E22)</f>
        <v>0</v>
      </c>
      <c r="G22" s="3">
        <f>+((D22*C22)+F22)</f>
        <v>23230</v>
      </c>
      <c r="H22" s="3">
        <f>+G22*1</f>
        <v>23230</v>
      </c>
      <c r="I22" s="3">
        <f>+G22+F22</f>
        <v>23230</v>
      </c>
      <c r="J22" s="3">
        <f>+I22+F22</f>
        <v>23230</v>
      </c>
      <c r="K22" s="3">
        <f>+J22+F22</f>
        <v>23230</v>
      </c>
    </row>
    <row r="24" spans="1:11" ht="45" x14ac:dyDescent="0.25">
      <c r="A24" s="24" t="s">
        <v>32</v>
      </c>
      <c r="G24" s="11" t="s">
        <v>0</v>
      </c>
      <c r="H24" s="10" t="s">
        <v>37</v>
      </c>
      <c r="I24" s="10" t="s">
        <v>25</v>
      </c>
      <c r="J24" s="10" t="s">
        <v>26</v>
      </c>
      <c r="K24" s="10" t="s">
        <v>27</v>
      </c>
    </row>
    <row r="25" spans="1:11" x14ac:dyDescent="0.25">
      <c r="G25" s="1" t="s">
        <v>2</v>
      </c>
      <c r="H25" s="13">
        <f t="shared" ref="H25:K26" si="1">+H5-H21</f>
        <v>3880</v>
      </c>
      <c r="I25" s="13">
        <f t="shared" si="1"/>
        <v>20650</v>
      </c>
      <c r="J25" s="13">
        <f t="shared" si="1"/>
        <v>37420</v>
      </c>
      <c r="K25" s="13">
        <f t="shared" si="1"/>
        <v>54190</v>
      </c>
    </row>
    <row r="26" spans="1:11" x14ac:dyDescent="0.25">
      <c r="G26" s="1" t="s">
        <v>3</v>
      </c>
      <c r="H26" s="13">
        <f t="shared" si="1"/>
        <v>4720</v>
      </c>
      <c r="I26" s="13">
        <f t="shared" si="1"/>
        <v>32670</v>
      </c>
      <c r="J26" s="13">
        <f t="shared" si="1"/>
        <v>60620</v>
      </c>
      <c r="K26" s="13">
        <f t="shared" si="1"/>
        <v>88570</v>
      </c>
    </row>
    <row r="27" spans="1:11" x14ac:dyDescent="0.25">
      <c r="A27" s="20" t="s">
        <v>4</v>
      </c>
    </row>
    <row r="28" spans="1:11" x14ac:dyDescent="0.25">
      <c r="A28" s="14" t="s">
        <v>22</v>
      </c>
    </row>
    <row r="29" spans="1:11" ht="30" x14ac:dyDescent="0.25">
      <c r="A29" s="11" t="s">
        <v>0</v>
      </c>
      <c r="B29" s="6" t="s">
        <v>12</v>
      </c>
      <c r="C29" s="6" t="s">
        <v>1</v>
      </c>
      <c r="D29" s="10" t="s">
        <v>7</v>
      </c>
      <c r="E29" s="27" t="s">
        <v>5</v>
      </c>
      <c r="F29" s="26" t="s">
        <v>10</v>
      </c>
      <c r="G29" s="26" t="s">
        <v>6</v>
      </c>
      <c r="H29" s="6" t="s">
        <v>13</v>
      </c>
      <c r="I29" s="10" t="s">
        <v>33</v>
      </c>
      <c r="J29" s="10" t="s">
        <v>34</v>
      </c>
      <c r="K29" s="10" t="s">
        <v>35</v>
      </c>
    </row>
    <row r="30" spans="1:11" x14ac:dyDescent="0.25">
      <c r="A30" s="1" t="s">
        <v>23</v>
      </c>
      <c r="B30" s="2">
        <v>0</v>
      </c>
      <c r="C30" s="18">
        <v>10</v>
      </c>
      <c r="D30" s="3">
        <v>1780</v>
      </c>
      <c r="E30" s="3">
        <v>0</v>
      </c>
      <c r="F30" s="3">
        <f>+((B30*C30)*E30)</f>
        <v>0</v>
      </c>
      <c r="G30" s="3">
        <f>+((D30*C30)+F30)</f>
        <v>17800</v>
      </c>
      <c r="H30" s="3">
        <f>+G30*1</f>
        <v>17800</v>
      </c>
      <c r="I30" s="3">
        <f>+G30+F30</f>
        <v>17800</v>
      </c>
      <c r="J30" s="3">
        <f>+I30+F30</f>
        <v>17800</v>
      </c>
      <c r="K30" s="3">
        <f>+J30+F30</f>
        <v>17800</v>
      </c>
    </row>
    <row r="31" spans="1:11" x14ac:dyDescent="0.25">
      <c r="A31" s="1" t="s">
        <v>24</v>
      </c>
      <c r="B31" s="2">
        <v>0</v>
      </c>
      <c r="C31" s="18">
        <v>10</v>
      </c>
      <c r="D31" s="3">
        <v>2809</v>
      </c>
      <c r="E31" s="3">
        <v>0</v>
      </c>
      <c r="F31" s="3">
        <f>+((B31*C31)*E31)</f>
        <v>0</v>
      </c>
      <c r="G31" s="3">
        <f>+((D31*C31)+F31)</f>
        <v>28090</v>
      </c>
      <c r="H31" s="3">
        <f>+G31*1</f>
        <v>28090</v>
      </c>
      <c r="I31" s="3">
        <f>+G31+F31</f>
        <v>28090</v>
      </c>
      <c r="J31" s="3">
        <f>+I31+F31</f>
        <v>28090</v>
      </c>
      <c r="K31" s="3">
        <f>+J31+F31</f>
        <v>28090</v>
      </c>
    </row>
    <row r="33" spans="1:11" ht="45" x14ac:dyDescent="0.25">
      <c r="A33" s="23" t="s">
        <v>19</v>
      </c>
      <c r="G33" s="11" t="s">
        <v>0</v>
      </c>
      <c r="H33" s="10" t="s">
        <v>37</v>
      </c>
      <c r="I33" s="10" t="s">
        <v>25</v>
      </c>
      <c r="J33" s="10" t="s">
        <v>26</v>
      </c>
      <c r="K33" s="10" t="s">
        <v>27</v>
      </c>
    </row>
    <row r="34" spans="1:11" x14ac:dyDescent="0.25">
      <c r="G34" s="1" t="s">
        <v>23</v>
      </c>
      <c r="H34" s="21">
        <f t="shared" ref="H34:K35" si="2">+H5-H30</f>
        <v>-1030</v>
      </c>
      <c r="I34" s="21">
        <f t="shared" si="2"/>
        <v>15740</v>
      </c>
      <c r="J34" s="21">
        <f t="shared" si="2"/>
        <v>32510</v>
      </c>
      <c r="K34" s="21">
        <f t="shared" si="2"/>
        <v>49280</v>
      </c>
    </row>
    <row r="35" spans="1:11" x14ac:dyDescent="0.25">
      <c r="G35" s="1" t="s">
        <v>24</v>
      </c>
      <c r="H35" s="21">
        <f t="shared" si="2"/>
        <v>-140</v>
      </c>
      <c r="I35" s="21">
        <f t="shared" si="2"/>
        <v>27810</v>
      </c>
      <c r="J35" s="21">
        <f t="shared" si="2"/>
        <v>55760</v>
      </c>
      <c r="K35" s="21">
        <f t="shared" si="2"/>
        <v>83710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3948FAE8649048970F486D2F271AF4" ma:contentTypeVersion="16" ma:contentTypeDescription="Create a new document." ma:contentTypeScope="" ma:versionID="4ee8b2de261f66917a1f45db26bd325c">
  <xsd:schema xmlns:xsd="http://www.w3.org/2001/XMLSchema" xmlns:xs="http://www.w3.org/2001/XMLSchema" xmlns:p="http://schemas.microsoft.com/office/2006/metadata/properties" xmlns:ns2="dee8e684-1400-4958-aab1-fb728567c87a" xmlns:ns3="3c73150b-0254-4731-9e6b-21bf8057a5a8" targetNamespace="http://schemas.microsoft.com/office/2006/metadata/properties" ma:root="true" ma:fieldsID="bc448a093f861dd92ac51c12b9b6efeb" ns2:_="" ns3:_="">
    <xsd:import namespace="dee8e684-1400-4958-aab1-fb728567c87a"/>
    <xsd:import namespace="3c73150b-0254-4731-9e6b-21bf8057a5a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e8e684-1400-4958-aab1-fb728567c8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993b1c0-0fbc-42c6-9220-f5528362e2e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c73150b-0254-4731-9e6b-21bf8057a5a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1fdcfc3-41a9-480f-a427-884fae204c39}" ma:internalName="TaxCatchAll" ma:showField="CatchAllData" ma:web="3c73150b-0254-4731-9e6b-21bf8057a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c73150b-0254-4731-9e6b-21bf8057a5a8" xsi:nil="true"/>
    <lcf76f155ced4ddcb4097134ff3c332f xmlns="dee8e684-1400-4958-aab1-fb728567c87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70A75-C877-4AA9-B175-C6B645BB1B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e8e684-1400-4958-aab1-fb728567c87a"/>
    <ds:schemaRef ds:uri="3c73150b-0254-4731-9e6b-21bf8057a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461980-0B74-4E9E-9378-C734BB0D6DC9}">
  <ds:schemaRefs>
    <ds:schemaRef ds:uri="http://schemas.microsoft.com/office/2006/metadata/properties"/>
    <ds:schemaRef ds:uri="http://schemas.microsoft.com/office/infopath/2007/PartnerControls"/>
    <ds:schemaRef ds:uri="3c73150b-0254-4731-9e6b-21bf8057a5a8"/>
    <ds:schemaRef ds:uri="dee8e684-1400-4958-aab1-fb728567c87a"/>
  </ds:schemaRefs>
</ds:datastoreItem>
</file>

<file path=customXml/itemProps3.xml><?xml version="1.0" encoding="utf-8"?>
<ds:datastoreItem xmlns:ds="http://schemas.openxmlformats.org/officeDocument/2006/customXml" ds:itemID="{2EA55953-8AF8-4C97-81AF-B551231DD9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Vejledning</vt:lpstr>
      <vt:lpstr>CLASSIC</vt:lpstr>
      <vt:lpstr>COMBI PREMIER ECO</vt:lpstr>
      <vt:lpstr>FARO</vt:lpstr>
      <vt:lpstr>Samlet</vt:lpstr>
    </vt:vector>
  </TitlesOfParts>
  <Company>Matting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Theo R. Beltoft</dc:creator>
  <cp:lastModifiedBy>Kira Linnet Leth</cp:lastModifiedBy>
  <cp:lastPrinted>2018-06-20T13:53:25Z</cp:lastPrinted>
  <dcterms:created xsi:type="dcterms:W3CDTF">2016-08-09T07:30:58Z</dcterms:created>
  <dcterms:modified xsi:type="dcterms:W3CDTF">2023-03-02T08:30:58Z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0x010100C43948FAE8649048970F486D2F271AF4</vt:lpwstr>
  </property>
  <property fmtid="{D5CDD505-2E9C-101B-9397-08002B2CF9AE}" pid="3" name="Order">
    <vt:r8>440300</vt:r8>
  </property>
  <property fmtid="{D5CDD505-2E9C-101B-9397-08002B2CF9AE}" pid="4" name="_ExtendedDescription">
    <vt:lpwstr/>
  </property>
  <property fmtid="{D5CDD505-2E9C-101B-9397-08002B2CF9AE}" pid="5" name="ComplianceAssetId">
    <vt:lpwstr/>
  </property>
  <property fmtid="{D5CDD505-2E9C-101B-9397-08002B2CF9AE}" pid="6" name="MediaServiceImageTags">
    <vt:lpwstr/>
  </property>
</Properties>
</file>